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REVIDIRANE LISTE 1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2" l="1"/>
  <c r="J82" i="2"/>
  <c r="K82" i="2"/>
  <c r="I18" i="2"/>
  <c r="J18" i="2"/>
  <c r="I25" i="2"/>
  <c r="J25" i="2"/>
  <c r="L25" i="2"/>
  <c r="I65" i="2"/>
  <c r="J65" i="2"/>
  <c r="K65" i="2"/>
  <c r="I60" i="2"/>
  <c r="J60" i="2"/>
  <c r="K60" i="2"/>
  <c r="L60" i="2"/>
  <c r="I75" i="2"/>
  <c r="J75" i="2"/>
  <c r="K75" i="2"/>
  <c r="L75" i="2"/>
  <c r="I42" i="2"/>
  <c r="J42" i="2"/>
  <c r="K42" i="2"/>
  <c r="I37" i="2"/>
  <c r="J37" i="2"/>
  <c r="K37" i="2"/>
  <c r="L37" i="2"/>
  <c r="I63" i="2"/>
  <c r="J63" i="2"/>
  <c r="K63" i="2"/>
  <c r="I87" i="2"/>
  <c r="J87" i="2"/>
  <c r="K87" i="2"/>
  <c r="I19" i="2"/>
  <c r="J19" i="2"/>
  <c r="K19" i="2"/>
  <c r="I59" i="2"/>
  <c r="J59" i="2"/>
  <c r="K59" i="2"/>
  <c r="I22" i="2"/>
  <c r="J22" i="2"/>
  <c r="K22" i="2"/>
  <c r="I98" i="2"/>
  <c r="J98" i="2"/>
  <c r="K98" i="2"/>
  <c r="I34" i="2"/>
  <c r="J34" i="2"/>
  <c r="K34" i="2"/>
  <c r="I10" i="2"/>
  <c r="J10" i="2"/>
  <c r="K10" i="2"/>
  <c r="I90" i="2"/>
  <c r="J90" i="2"/>
  <c r="K90" i="2"/>
  <c r="I86" i="2"/>
  <c r="J86" i="2"/>
  <c r="K86" i="2"/>
  <c r="I93" i="2"/>
  <c r="J93" i="2"/>
  <c r="K93" i="2"/>
  <c r="I69" i="2"/>
  <c r="J69" i="2"/>
  <c r="K69" i="2"/>
  <c r="I46" i="2"/>
  <c r="J46" i="2"/>
  <c r="K46" i="2"/>
  <c r="I88" i="2"/>
  <c r="J88" i="2"/>
  <c r="K88" i="2"/>
  <c r="L88" i="2"/>
  <c r="I102" i="2"/>
  <c r="J102" i="2"/>
  <c r="K102" i="2"/>
  <c r="L102" i="2"/>
  <c r="I71" i="2"/>
  <c r="J71" i="2"/>
  <c r="K71" i="2"/>
  <c r="I17" i="2"/>
  <c r="J17" i="2"/>
  <c r="K17" i="2"/>
  <c r="L17" i="2"/>
  <c r="I64" i="2"/>
  <c r="J64" i="2"/>
  <c r="K64" i="2"/>
  <c r="I49" i="2"/>
  <c r="J49" i="2"/>
  <c r="K49" i="2"/>
  <c r="I91" i="2"/>
  <c r="J91" i="2"/>
  <c r="K91" i="2"/>
  <c r="L91" i="2"/>
  <c r="I32" i="2"/>
  <c r="J32" i="2"/>
  <c r="K32" i="2"/>
  <c r="L32" i="2"/>
  <c r="I31" i="2"/>
  <c r="J31" i="2"/>
  <c r="K31" i="2"/>
  <c r="L31" i="2"/>
  <c r="I35" i="2"/>
  <c r="J35" i="2"/>
  <c r="K35" i="2"/>
  <c r="I81" i="2"/>
  <c r="J81" i="2"/>
  <c r="K81" i="2"/>
  <c r="L81" i="2"/>
  <c r="I45" i="2"/>
  <c r="J45" i="2"/>
  <c r="K45" i="2"/>
  <c r="I84" i="2"/>
  <c r="J84" i="2"/>
  <c r="K84" i="2"/>
  <c r="L84" i="2"/>
  <c r="I36" i="2"/>
  <c r="J36" i="2"/>
  <c r="K36" i="2"/>
  <c r="I58" i="2"/>
  <c r="J58" i="2"/>
  <c r="K58" i="2"/>
  <c r="I94" i="2"/>
  <c r="J94" i="2"/>
  <c r="K94" i="2"/>
  <c r="L94" i="2"/>
  <c r="I24" i="2"/>
  <c r="J24" i="2"/>
  <c r="K24" i="2"/>
  <c r="I57" i="2"/>
  <c r="J57" i="2"/>
  <c r="K57" i="2"/>
  <c r="L57" i="2"/>
  <c r="I67" i="2"/>
  <c r="J67" i="2"/>
  <c r="K67" i="2"/>
  <c r="L67" i="2"/>
  <c r="I47" i="2"/>
  <c r="J47" i="2"/>
  <c r="K47" i="2"/>
  <c r="L47" i="2"/>
  <c r="I39" i="2"/>
  <c r="J39" i="2"/>
  <c r="K39" i="2"/>
  <c r="L39" i="2"/>
  <c r="I97" i="2"/>
  <c r="J97" i="2"/>
  <c r="K97" i="2"/>
  <c r="I52" i="2"/>
  <c r="J52" i="2"/>
  <c r="K52" i="2"/>
  <c r="I95" i="2"/>
  <c r="J95" i="2"/>
  <c r="K95" i="2"/>
  <c r="I20" i="2"/>
  <c r="J20" i="2"/>
  <c r="K20" i="2"/>
  <c r="I99" i="2"/>
  <c r="J99" i="2"/>
  <c r="K99" i="2"/>
  <c r="L99" i="2"/>
  <c r="I30" i="2"/>
  <c r="J30" i="2"/>
  <c r="K30" i="2"/>
  <c r="I70" i="2"/>
  <c r="J70" i="2"/>
  <c r="K70" i="2"/>
  <c r="I16" i="2"/>
  <c r="J16" i="2"/>
  <c r="K16" i="2"/>
  <c r="I40" i="2"/>
  <c r="J40" i="2"/>
  <c r="K40" i="2"/>
  <c r="L40" i="2"/>
  <c r="J96" i="2"/>
  <c r="K96" i="2"/>
  <c r="L96" i="2"/>
  <c r="I56" i="2"/>
  <c r="J56" i="2"/>
  <c r="K56" i="2"/>
  <c r="I12" i="2"/>
  <c r="J12" i="2"/>
  <c r="K12" i="2"/>
  <c r="I76" i="2"/>
  <c r="J76" i="2"/>
  <c r="K76" i="2"/>
  <c r="L76" i="2"/>
  <c r="I62" i="2"/>
  <c r="J62" i="2"/>
  <c r="K62" i="2"/>
  <c r="L62" i="2"/>
  <c r="I27" i="2"/>
  <c r="J27" i="2"/>
  <c r="K27" i="2"/>
  <c r="I61" i="2"/>
  <c r="J61" i="2"/>
  <c r="K61" i="2"/>
  <c r="I43" i="2"/>
  <c r="J43" i="2"/>
  <c r="K43" i="2"/>
  <c r="I100" i="2"/>
  <c r="J100" i="2"/>
  <c r="K100" i="2"/>
  <c r="L100" i="2"/>
  <c r="I21" i="2"/>
  <c r="J21" i="2"/>
  <c r="K21" i="2"/>
  <c r="I28" i="2"/>
  <c r="J28" i="2"/>
  <c r="K28" i="2"/>
  <c r="I41" i="2"/>
  <c r="J41" i="2"/>
  <c r="K41" i="2"/>
  <c r="I80" i="2"/>
  <c r="J80" i="2"/>
  <c r="K80" i="2"/>
  <c r="I89" i="2"/>
  <c r="J89" i="2"/>
  <c r="K89" i="2"/>
  <c r="I23" i="2"/>
  <c r="J23" i="2"/>
  <c r="K23" i="2"/>
  <c r="I33" i="2"/>
  <c r="J33" i="2"/>
  <c r="K33" i="2"/>
  <c r="L33" i="2"/>
  <c r="I50" i="2"/>
  <c r="J50" i="2"/>
  <c r="K50" i="2"/>
  <c r="I14" i="2"/>
  <c r="J14" i="2"/>
  <c r="K14" i="2"/>
  <c r="I48" i="2"/>
  <c r="J48" i="2"/>
  <c r="K48" i="2"/>
  <c r="L48" i="2"/>
  <c r="I11" i="2"/>
  <c r="J11" i="2"/>
  <c r="K11" i="2"/>
  <c r="L11" i="2"/>
  <c r="I85" i="2"/>
  <c r="J85" i="2"/>
  <c r="K85" i="2"/>
  <c r="L85" i="2"/>
  <c r="I53" i="2"/>
  <c r="J53" i="2"/>
  <c r="K53" i="2"/>
  <c r="I74" i="2"/>
  <c r="J74" i="2"/>
  <c r="K74" i="2"/>
  <c r="L74" i="2"/>
  <c r="I72" i="2"/>
  <c r="J72" i="2"/>
  <c r="K72" i="2"/>
  <c r="I51" i="2"/>
  <c r="J51" i="2"/>
  <c r="K51" i="2"/>
  <c r="I15" i="2"/>
  <c r="J15" i="2"/>
  <c r="K15" i="2"/>
  <c r="I83" i="2"/>
  <c r="J83" i="2"/>
  <c r="K83" i="2"/>
  <c r="L83" i="2"/>
  <c r="I68" i="2"/>
  <c r="J68" i="2"/>
  <c r="K68" i="2"/>
  <c r="I77" i="2"/>
  <c r="J77" i="2"/>
  <c r="L77" i="2"/>
  <c r="I55" i="2"/>
  <c r="J55" i="2"/>
  <c r="K55" i="2"/>
  <c r="I54" i="2"/>
  <c r="J54" i="2"/>
  <c r="K54" i="2"/>
  <c r="I29" i="2"/>
  <c r="J29" i="2"/>
  <c r="K29" i="2"/>
  <c r="L29" i="2"/>
  <c r="AR6" i="2"/>
  <c r="AT6" i="2"/>
  <c r="AV6" i="2"/>
  <c r="AX6" i="2"/>
  <c r="BB6" i="2"/>
  <c r="I79" i="2"/>
  <c r="J79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9" i="2" s="1"/>
  <c r="AB28" i="2" s="1"/>
  <c r="AD10" i="2"/>
  <c r="AD19" i="2" s="1"/>
  <c r="AD28" i="2" s="1"/>
  <c r="AF10" i="2"/>
  <c r="AF19" i="2" s="1"/>
  <c r="AF28" i="2" s="1"/>
  <c r="AI10" i="2"/>
  <c r="AI19" i="2" s="1"/>
  <c r="I73" i="2"/>
  <c r="J73" i="2"/>
  <c r="K73" i="2"/>
  <c r="V11" i="2"/>
  <c r="V20" i="2" s="1"/>
  <c r="X11" i="2"/>
  <c r="Z11" i="2"/>
  <c r="Z20" i="2" s="1"/>
  <c r="AB11" i="2"/>
  <c r="AB20" i="2" s="1"/>
  <c r="AD11" i="2"/>
  <c r="AD20" i="2" s="1"/>
  <c r="AD29" i="2" s="1"/>
  <c r="AD38" i="2" s="1"/>
  <c r="AD47" i="2" s="1"/>
  <c r="AF11" i="2"/>
  <c r="AI11" i="2"/>
  <c r="AI20" i="2" s="1"/>
  <c r="I44" i="2"/>
  <c r="J44" i="2"/>
  <c r="K44" i="2"/>
  <c r="L44" i="2"/>
  <c r="V12" i="2"/>
  <c r="V21" i="2" s="1"/>
  <c r="X12" i="2"/>
  <c r="X21" i="2" s="1"/>
  <c r="X30" i="2" s="1"/>
  <c r="Z12" i="2"/>
  <c r="AB12" i="2"/>
  <c r="AB21" i="2" s="1"/>
  <c r="AD12" i="2"/>
  <c r="AD21" i="2" s="1"/>
  <c r="AD30" i="2" s="1"/>
  <c r="AD39" i="2" s="1"/>
  <c r="AF12" i="2"/>
  <c r="AF21" i="2" s="1"/>
  <c r="AF30" i="2" s="1"/>
  <c r="AI12" i="2"/>
  <c r="I78" i="2"/>
  <c r="J78" i="2"/>
  <c r="K78" i="2"/>
  <c r="L78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I38" i="2"/>
  <c r="J38" i="2"/>
  <c r="K38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92" i="2"/>
  <c r="J92" i="2"/>
  <c r="K92" i="2"/>
  <c r="L92" i="2"/>
  <c r="V15" i="2"/>
  <c r="V24" i="2" s="1"/>
  <c r="V33" i="2" s="1"/>
  <c r="X15" i="2"/>
  <c r="AB15" i="2"/>
  <c r="AD15" i="2"/>
  <c r="AF15" i="2"/>
  <c r="AI15" i="2"/>
  <c r="I101" i="2"/>
  <c r="J101" i="2"/>
  <c r="K101" i="2"/>
  <c r="L101" i="2"/>
  <c r="V16" i="2"/>
  <c r="V25" i="2" s="1"/>
  <c r="X16" i="2"/>
  <c r="Z16" i="2"/>
  <c r="AB16" i="2"/>
  <c r="AD16" i="2"/>
  <c r="AD25" i="2" s="1"/>
  <c r="AF16" i="2"/>
  <c r="AF25" i="2" s="1"/>
  <c r="G25" i="2" s="1"/>
  <c r="AI16" i="2"/>
  <c r="J13" i="2"/>
  <c r="K13" i="2"/>
  <c r="V17" i="2"/>
  <c r="V26" i="2" s="1"/>
  <c r="V35" i="2" s="1"/>
  <c r="X17" i="2"/>
  <c r="X26" i="2" s="1"/>
  <c r="Z17" i="2"/>
  <c r="D13" i="2" s="1"/>
  <c r="AB17" i="2"/>
  <c r="AD17" i="2"/>
  <c r="F13" i="2" s="1"/>
  <c r="AF17" i="2"/>
  <c r="AI17" i="2"/>
  <c r="AI26" i="2" s="1"/>
  <c r="AI35" i="2" s="1"/>
  <c r="AI44" i="2" s="1"/>
  <c r="I26" i="2"/>
  <c r="J26" i="2"/>
  <c r="K26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M13" i="2" l="1"/>
  <c r="Z15" i="2"/>
  <c r="AG10" i="2"/>
  <c r="G13" i="2"/>
  <c r="F38" i="2"/>
  <c r="F25" i="2"/>
  <c r="AF26" i="2"/>
  <c r="G26" i="2" s="1"/>
  <c r="F19" i="2"/>
  <c r="F18" i="2"/>
  <c r="AI32" i="2"/>
  <c r="AI36" i="2"/>
  <c r="AI45" i="2" s="1"/>
  <c r="AI21" i="2"/>
  <c r="AI31" i="2"/>
  <c r="AI24" i="2"/>
  <c r="AI28" i="2"/>
  <c r="AI25" i="2"/>
  <c r="AI34" i="2" s="1"/>
  <c r="AF32" i="2"/>
  <c r="AF39" i="2"/>
  <c r="AF31" i="2"/>
  <c r="AF35" i="2"/>
  <c r="AF27" i="2"/>
  <c r="AF36" i="2" s="1"/>
  <c r="AF24" i="2"/>
  <c r="AF33" i="2" s="1"/>
  <c r="AF42" i="2" s="1"/>
  <c r="G42" i="2" s="1"/>
  <c r="AF20" i="2"/>
  <c r="AD37" i="2"/>
  <c r="AD41" i="2"/>
  <c r="F32" i="2"/>
  <c r="AD56" i="2"/>
  <c r="AD45" i="2"/>
  <c r="AD31" i="2"/>
  <c r="AD48" i="2"/>
  <c r="AD34" i="2"/>
  <c r="AD26" i="2"/>
  <c r="F26" i="2" s="1"/>
  <c r="AD24" i="2"/>
  <c r="E18" i="2"/>
  <c r="AB29" i="2"/>
  <c r="AB37" i="2"/>
  <c r="AB30" i="2"/>
  <c r="AB26" i="2"/>
  <c r="AB24" i="2"/>
  <c r="AB27" i="2"/>
  <c r="AB22" i="2"/>
  <c r="AB25" i="2"/>
  <c r="AB23" i="2"/>
  <c r="Z55" i="2"/>
  <c r="Z29" i="2"/>
  <c r="D18" i="2"/>
  <c r="Z36" i="2"/>
  <c r="Z26" i="2"/>
  <c r="Z25" i="2"/>
  <c r="Z21" i="2"/>
  <c r="AG17" i="2"/>
  <c r="D26" i="2"/>
  <c r="Z23" i="2"/>
  <c r="Z22" i="2"/>
  <c r="Z24" i="2"/>
  <c r="AG16" i="2"/>
  <c r="X39" i="2"/>
  <c r="X35" i="2"/>
  <c r="X22" i="2"/>
  <c r="AG21" i="2"/>
  <c r="AG18" i="2"/>
  <c r="X23" i="2"/>
  <c r="AG11" i="2"/>
  <c r="X24" i="2"/>
  <c r="X37" i="2"/>
  <c r="X25" i="2"/>
  <c r="C25" i="2" s="1"/>
  <c r="X27" i="2"/>
  <c r="X20" i="2"/>
  <c r="V30" i="2"/>
  <c r="V39" i="2" s="1"/>
  <c r="V45" i="2"/>
  <c r="AG28" i="2"/>
  <c r="V37" i="2"/>
  <c r="AI53" i="2"/>
  <c r="AF41" i="2"/>
  <c r="AF34" i="2"/>
  <c r="G34" i="2" s="1"/>
  <c r="V29" i="2"/>
  <c r="AF37" i="2"/>
  <c r="V44" i="2"/>
  <c r="AI29" i="2"/>
  <c r="V31" i="2"/>
  <c r="AG19" i="2"/>
  <c r="V32" i="2"/>
  <c r="V42" i="2"/>
  <c r="V34" i="2"/>
  <c r="B34" i="2" s="1"/>
  <c r="AG12" i="2"/>
  <c r="AG13" i="2"/>
  <c r="AG14" i="2"/>
  <c r="AG15" i="2"/>
  <c r="AG23" i="2" l="1"/>
  <c r="AG22" i="2"/>
  <c r="AG27" i="2"/>
  <c r="AG25" i="2"/>
  <c r="M26" i="2"/>
  <c r="AI33" i="2"/>
  <c r="AI40" i="2"/>
  <c r="AI30" i="2"/>
  <c r="AI37" i="2"/>
  <c r="AI41" i="2"/>
  <c r="AF44" i="2"/>
  <c r="G44" i="2" s="1"/>
  <c r="G22" i="2"/>
  <c r="AF40" i="2"/>
  <c r="AF29" i="2"/>
  <c r="AF48" i="2"/>
  <c r="AD54" i="2"/>
  <c r="F24" i="2"/>
  <c r="AD66" i="2"/>
  <c r="AD33" i="2"/>
  <c r="AD57" i="2"/>
  <c r="F31" i="2"/>
  <c r="AD35" i="2"/>
  <c r="AD50" i="2"/>
  <c r="F22" i="2"/>
  <c r="AD40" i="2"/>
  <c r="AD43" i="2"/>
  <c r="F46" i="2" s="1"/>
  <c r="AD46" i="2"/>
  <c r="F49" i="2" s="1"/>
  <c r="AB33" i="2"/>
  <c r="AB35" i="2"/>
  <c r="AG24" i="2"/>
  <c r="AB32" i="2"/>
  <c r="AB39" i="2"/>
  <c r="AB46" i="2"/>
  <c r="AB34" i="2"/>
  <c r="AB31" i="2"/>
  <c r="AB38" i="2"/>
  <c r="E38" i="2" s="1"/>
  <c r="AB36" i="2"/>
  <c r="Z34" i="2"/>
  <c r="Z35" i="2"/>
  <c r="Z31" i="2"/>
  <c r="Z32" i="2"/>
  <c r="Z45" i="2"/>
  <c r="D19" i="2"/>
  <c r="Z38" i="2"/>
  <c r="D38" i="2" s="1"/>
  <c r="AG26" i="2"/>
  <c r="Z64" i="2"/>
  <c r="Z33" i="2"/>
  <c r="Z30" i="2"/>
  <c r="X36" i="2"/>
  <c r="AG36" i="2" s="1"/>
  <c r="X34" i="2"/>
  <c r="AG34" i="2" s="1"/>
  <c r="X29" i="2"/>
  <c r="X46" i="2"/>
  <c r="X31" i="2"/>
  <c r="AG20" i="2"/>
  <c r="X33" i="2"/>
  <c r="X44" i="2"/>
  <c r="X32" i="2"/>
  <c r="X48" i="2"/>
  <c r="AF45" i="2"/>
  <c r="AF43" i="2"/>
  <c r="G46" i="2" s="1"/>
  <c r="AF51" i="2"/>
  <c r="AF50" i="2"/>
  <c r="V48" i="2"/>
  <c r="V54" i="2"/>
  <c r="AF46" i="2"/>
  <c r="V41" i="2"/>
  <c r="AI54" i="2"/>
  <c r="AI43" i="2"/>
  <c r="AI62" i="2"/>
  <c r="V51" i="2"/>
  <c r="B10" i="2"/>
  <c r="V43" i="2"/>
  <c r="V53" i="2"/>
  <c r="M18" i="2"/>
  <c r="BG18" i="2" s="1"/>
  <c r="AG37" i="2"/>
  <c r="V46" i="2"/>
  <c r="V40" i="2"/>
  <c r="AI38" i="2"/>
  <c r="B19" i="2"/>
  <c r="V38" i="2"/>
  <c r="AS18" i="2"/>
  <c r="AQ13" i="2"/>
  <c r="AR13" i="2" s="1"/>
  <c r="AY13" i="2"/>
  <c r="BG13" i="2"/>
  <c r="AZ13" i="2"/>
  <c r="AP13" i="2"/>
  <c r="AS13" i="2"/>
  <c r="AT13" i="2" s="1"/>
  <c r="BA13" i="2"/>
  <c r="BB13" i="2"/>
  <c r="BF13" i="2"/>
  <c r="AU13" i="2"/>
  <c r="AV13" i="2" s="1"/>
  <c r="BC13" i="2"/>
  <c r="BD13" i="2"/>
  <c r="AO13" i="2"/>
  <c r="AW13" i="2"/>
  <c r="AX13" i="2" s="1"/>
  <c r="BE13" i="2"/>
  <c r="AW18" i="2" l="1"/>
  <c r="AU18" i="2"/>
  <c r="BC18" i="2"/>
  <c r="AP18" i="2"/>
  <c r="AG29" i="2"/>
  <c r="AQ18" i="2"/>
  <c r="BD18" i="2"/>
  <c r="BA18" i="2"/>
  <c r="AZ18" i="2"/>
  <c r="AY18" i="2"/>
  <c r="BF18" i="2"/>
  <c r="BE18" i="2"/>
  <c r="AO18" i="2"/>
  <c r="AO26" i="2"/>
  <c r="AQ26" i="2"/>
  <c r="AU26" i="2"/>
  <c r="AY26" i="2"/>
  <c r="BA26" i="2"/>
  <c r="BD26" i="2"/>
  <c r="BF26" i="2"/>
  <c r="AP26" i="2"/>
  <c r="AS26" i="2"/>
  <c r="AW26" i="2"/>
  <c r="AZ26" i="2"/>
  <c r="BC26" i="2"/>
  <c r="BE26" i="2"/>
  <c r="BG26" i="2"/>
  <c r="AI46" i="2"/>
  <c r="AI39" i="2"/>
  <c r="M25" i="2"/>
  <c r="AI49" i="2"/>
  <c r="AI50" i="2"/>
  <c r="AI42" i="2"/>
  <c r="AF57" i="2"/>
  <c r="AF38" i="2"/>
  <c r="G38" i="2" s="1"/>
  <c r="M38" i="2" s="1"/>
  <c r="AF49" i="2"/>
  <c r="AF53" i="2"/>
  <c r="G65" i="2" s="1"/>
  <c r="AD52" i="2"/>
  <c r="F17" i="2"/>
  <c r="AD67" i="2"/>
  <c r="F69" i="2" s="1"/>
  <c r="AD49" i="2"/>
  <c r="F34" i="2"/>
  <c r="AD42" i="2"/>
  <c r="F42" i="2" s="1"/>
  <c r="AD59" i="2"/>
  <c r="F59" i="2" s="1"/>
  <c r="AD75" i="2"/>
  <c r="F75" i="2" s="1"/>
  <c r="AD55" i="2"/>
  <c r="AD44" i="2"/>
  <c r="F44" i="2" s="1"/>
  <c r="AD63" i="2"/>
  <c r="F63" i="2" s="1"/>
  <c r="AB40" i="2"/>
  <c r="E22" i="2"/>
  <c r="AB41" i="2"/>
  <c r="AB43" i="2"/>
  <c r="E46" i="2" s="1"/>
  <c r="AG31" i="2"/>
  <c r="AB44" i="2"/>
  <c r="AB45" i="2"/>
  <c r="AB55" i="2"/>
  <c r="AB47" i="2"/>
  <c r="AB48" i="2"/>
  <c r="AB42" i="2"/>
  <c r="E42" i="2" s="1"/>
  <c r="Z47" i="2"/>
  <c r="Z40" i="2"/>
  <c r="D22" i="2"/>
  <c r="Z74" i="2"/>
  <c r="Z39" i="2"/>
  <c r="AG30" i="2"/>
  <c r="Z44" i="2"/>
  <c r="D44" i="2" s="1"/>
  <c r="M44" i="2" s="1"/>
  <c r="AG35" i="2"/>
  <c r="Z41" i="2"/>
  <c r="D34" i="2"/>
  <c r="Z42" i="2"/>
  <c r="D42" i="2" s="1"/>
  <c r="Z54" i="2"/>
  <c r="D49" i="2"/>
  <c r="AG32" i="2"/>
  <c r="Z43" i="2"/>
  <c r="D10" i="2"/>
  <c r="X42" i="2"/>
  <c r="C42" i="2" s="1"/>
  <c r="AG33" i="2"/>
  <c r="X38" i="2"/>
  <c r="M19" i="2"/>
  <c r="AQ19" i="2" s="1"/>
  <c r="X57" i="2"/>
  <c r="X53" i="2"/>
  <c r="C65" i="2" s="1"/>
  <c r="X43" i="2"/>
  <c r="C46" i="2" s="1"/>
  <c r="X41" i="2"/>
  <c r="X55" i="2"/>
  <c r="X40" i="2"/>
  <c r="X45" i="2"/>
  <c r="V52" i="2"/>
  <c r="V63" i="2"/>
  <c r="B63" i="2" s="1"/>
  <c r="AG46" i="2"/>
  <c r="V55" i="2"/>
  <c r="AI63" i="2"/>
  <c r="AF59" i="2"/>
  <c r="G59" i="2" s="1"/>
  <c r="G17" i="2"/>
  <c r="AF52" i="2"/>
  <c r="V62" i="2"/>
  <c r="AI72" i="2"/>
  <c r="AF60" i="2"/>
  <c r="G60" i="2" s="1"/>
  <c r="AF54" i="2"/>
  <c r="V47" i="2"/>
  <c r="V49" i="2"/>
  <c r="V50" i="2"/>
  <c r="AI47" i="2"/>
  <c r="V60" i="2"/>
  <c r="AI52" i="2"/>
  <c r="AF55" i="2"/>
  <c r="V57" i="2"/>
  <c r="AG40" i="2" l="1"/>
  <c r="M42" i="2"/>
  <c r="AG44" i="2"/>
  <c r="BE19" i="2"/>
  <c r="AZ19" i="2"/>
  <c r="AS19" i="2"/>
  <c r="BF19" i="2"/>
  <c r="BA19" i="2"/>
  <c r="AU19" i="2"/>
  <c r="AO19" i="2"/>
  <c r="BG19" i="2"/>
  <c r="BC19" i="2"/>
  <c r="AW19" i="2"/>
  <c r="AP19" i="2"/>
  <c r="BD19" i="2"/>
  <c r="AY19" i="2"/>
  <c r="AO25" i="2"/>
  <c r="AQ25" i="2"/>
  <c r="AU25" i="2"/>
  <c r="AY25" i="2"/>
  <c r="BA25" i="2"/>
  <c r="BD25" i="2"/>
  <c r="BF25" i="2"/>
  <c r="AP25" i="2"/>
  <c r="AS25" i="2"/>
  <c r="AW25" i="2"/>
  <c r="AZ25" i="2"/>
  <c r="BC25" i="2"/>
  <c r="BE25" i="2"/>
  <c r="BG25" i="2"/>
  <c r="AI58" i="2"/>
  <c r="AI51" i="2"/>
  <c r="AI48" i="2"/>
  <c r="AI59" i="2"/>
  <c r="AI55" i="2"/>
  <c r="AF62" i="2"/>
  <c r="AF58" i="2"/>
  <c r="G58" i="2" s="1"/>
  <c r="AF47" i="2"/>
  <c r="G47" i="2" s="1"/>
  <c r="AF67" i="2"/>
  <c r="G69" i="2" s="1"/>
  <c r="G57" i="2"/>
  <c r="AD51" i="2"/>
  <c r="AD53" i="2"/>
  <c r="F65" i="2" s="1"/>
  <c r="AD64" i="2"/>
  <c r="F64" i="2" s="1"/>
  <c r="AD58" i="2"/>
  <c r="F58" i="2" s="1"/>
  <c r="AD84" i="2"/>
  <c r="F84" i="2" s="1"/>
  <c r="AD76" i="2"/>
  <c r="F30" i="2"/>
  <c r="AD73" i="2"/>
  <c r="F73" i="2" s="1"/>
  <c r="AD69" i="2"/>
  <c r="F47" i="2"/>
  <c r="AD61" i="2"/>
  <c r="AB64" i="2"/>
  <c r="E64" i="2" s="1"/>
  <c r="AB52" i="2"/>
  <c r="E17" i="2"/>
  <c r="AB56" i="2"/>
  <c r="AB51" i="2"/>
  <c r="AB54" i="2"/>
  <c r="AB50" i="2"/>
  <c r="AB57" i="2"/>
  <c r="AB53" i="2"/>
  <c r="E65" i="2" s="1"/>
  <c r="AB49" i="2"/>
  <c r="M34" i="2"/>
  <c r="Z51" i="2"/>
  <c r="Z48" i="2"/>
  <c r="AG39" i="2"/>
  <c r="Z83" i="2"/>
  <c r="D17" i="2"/>
  <c r="Z52" i="2"/>
  <c r="Z50" i="2"/>
  <c r="M22" i="2"/>
  <c r="M10" i="2"/>
  <c r="Z53" i="2"/>
  <c r="D65" i="2" s="1"/>
  <c r="Z49" i="2"/>
  <c r="Z56" i="2"/>
  <c r="D32" i="2"/>
  <c r="Z63" i="2"/>
  <c r="X50" i="2"/>
  <c r="X49" i="2"/>
  <c r="AG49" i="2" s="1"/>
  <c r="X52" i="2"/>
  <c r="X47" i="2"/>
  <c r="AG38" i="2"/>
  <c r="AG41" i="2"/>
  <c r="X67" i="2"/>
  <c r="M49" i="2"/>
  <c r="AG43" i="2"/>
  <c r="X64" i="2"/>
  <c r="X62" i="2"/>
  <c r="X51" i="2"/>
  <c r="AG42" i="2"/>
  <c r="X54" i="2"/>
  <c r="AG45" i="2"/>
  <c r="G39" i="2"/>
  <c r="AF70" i="2"/>
  <c r="AI73" i="2"/>
  <c r="V73" i="2"/>
  <c r="B73" i="2" s="1"/>
  <c r="V67" i="2"/>
  <c r="B57" i="2"/>
  <c r="AI56" i="2"/>
  <c r="AF61" i="2"/>
  <c r="AI61" i="2"/>
  <c r="V58" i="2"/>
  <c r="B58" i="2" s="1"/>
  <c r="AF69" i="2"/>
  <c r="AF64" i="2"/>
  <c r="G64" i="2" s="1"/>
  <c r="AG55" i="2"/>
  <c r="V64" i="2"/>
  <c r="B64" i="2" s="1"/>
  <c r="V56" i="2"/>
  <c r="B32" i="2"/>
  <c r="V70" i="2"/>
  <c r="B39" i="2"/>
  <c r="AF63" i="2"/>
  <c r="V72" i="2"/>
  <c r="V59" i="2"/>
  <c r="B59" i="2" s="1"/>
  <c r="AI81" i="2"/>
  <c r="H81" i="2" s="1"/>
  <c r="V61" i="2"/>
  <c r="AG50" i="2" l="1"/>
  <c r="M17" i="2"/>
  <c r="AG47" i="2"/>
  <c r="M65" i="2"/>
  <c r="AO10" i="2"/>
  <c r="BE10" i="2"/>
  <c r="AP10" i="2"/>
  <c r="BF10" i="2"/>
  <c r="AQ10" i="2"/>
  <c r="AR10" i="2" s="1"/>
  <c r="BG10" i="2"/>
  <c r="AS10" i="2"/>
  <c r="AT10" i="2" s="1"/>
  <c r="BD10" i="2"/>
  <c r="AW10" i="2"/>
  <c r="AU10" i="2"/>
  <c r="AV10" i="2" s="1"/>
  <c r="AX10" i="2"/>
  <c r="BC10" i="2"/>
  <c r="AY10" i="2"/>
  <c r="AZ10" i="2"/>
  <c r="BA10" i="2"/>
  <c r="BB10" i="2"/>
  <c r="BG22" i="2"/>
  <c r="BC22" i="2"/>
  <c r="AW22" i="2"/>
  <c r="AP22" i="2"/>
  <c r="BD22" i="2"/>
  <c r="AY22" i="2"/>
  <c r="AQ22" i="2"/>
  <c r="AU17" i="2"/>
  <c r="AV17" i="2" s="1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BB17" i="2"/>
  <c r="BE22" i="2"/>
  <c r="AZ22" i="2"/>
  <c r="AS22" i="2"/>
  <c r="BF22" i="2"/>
  <c r="BA22" i="2"/>
  <c r="AU22" i="2"/>
  <c r="AO22" i="2"/>
  <c r="AI69" i="2"/>
  <c r="AI57" i="2"/>
  <c r="M46" i="2"/>
  <c r="AI60" i="2"/>
  <c r="AI68" i="2"/>
  <c r="AI64" i="2"/>
  <c r="AF56" i="2"/>
  <c r="G32" i="2"/>
  <c r="M32" i="2" s="1"/>
  <c r="G30" i="2"/>
  <c r="AF76" i="2"/>
  <c r="AF68" i="2"/>
  <c r="G52" i="2"/>
  <c r="AF72" i="2"/>
  <c r="AD78" i="2"/>
  <c r="F78" i="2" s="1"/>
  <c r="F16" i="2"/>
  <c r="AD68" i="2"/>
  <c r="F67" i="2"/>
  <c r="AD82" i="2"/>
  <c r="F82" i="2" s="1"/>
  <c r="F20" i="2"/>
  <c r="AD74" i="2"/>
  <c r="AD85" i="2"/>
  <c r="F27" i="2"/>
  <c r="AD62" i="2"/>
  <c r="F62" i="2" s="1"/>
  <c r="F36" i="2"/>
  <c r="AD71" i="2"/>
  <c r="F71" i="2" s="1"/>
  <c r="AD60" i="2"/>
  <c r="F60" i="2" s="1"/>
  <c r="F45" i="2"/>
  <c r="AD93" i="2"/>
  <c r="F93" i="2" s="1"/>
  <c r="AB60" i="2"/>
  <c r="E57" i="2"/>
  <c r="AB67" i="2"/>
  <c r="E69" i="2" s="1"/>
  <c r="M69" i="2" s="1"/>
  <c r="AB66" i="2"/>
  <c r="E24" i="2"/>
  <c r="AB62" i="2"/>
  <c r="AB59" i="2"/>
  <c r="E59" i="2" s="1"/>
  <c r="AB61" i="2"/>
  <c r="M64" i="2"/>
  <c r="AB63" i="2"/>
  <c r="E63" i="2" s="1"/>
  <c r="M63" i="2" s="1"/>
  <c r="E20" i="2"/>
  <c r="AB74" i="2"/>
  <c r="AB58" i="2"/>
  <c r="Z92" i="2"/>
  <c r="D36" i="2"/>
  <c r="Z62" i="2"/>
  <c r="AG53" i="2"/>
  <c r="Z73" i="2"/>
  <c r="D31" i="2"/>
  <c r="M31" i="2" s="1"/>
  <c r="Z57" i="2"/>
  <c r="AG48" i="2"/>
  <c r="Z66" i="2"/>
  <c r="Z59" i="2"/>
  <c r="D59" i="2" s="1"/>
  <c r="M59" i="2" s="1"/>
  <c r="D45" i="2"/>
  <c r="Z60" i="2"/>
  <c r="D60" i="2" s="1"/>
  <c r="Z61" i="2"/>
  <c r="Z58" i="2"/>
  <c r="D58" i="2" s="1"/>
  <c r="M58" i="2" s="1"/>
  <c r="X56" i="2"/>
  <c r="X76" i="2"/>
  <c r="X60" i="2"/>
  <c r="AG51" i="2"/>
  <c r="M35" i="2"/>
  <c r="X58" i="2"/>
  <c r="X61" i="2"/>
  <c r="AG61" i="2" s="1"/>
  <c r="X72" i="2"/>
  <c r="C52" i="2"/>
  <c r="X74" i="2"/>
  <c r="X59" i="2"/>
  <c r="AG52" i="2"/>
  <c r="X63" i="2"/>
  <c r="AG54" i="2"/>
  <c r="AI90" i="2"/>
  <c r="H90" i="2" s="1"/>
  <c r="AG64" i="2"/>
  <c r="V74" i="2"/>
  <c r="V82" i="2"/>
  <c r="B82" i="2" s="1"/>
  <c r="AI71" i="2"/>
  <c r="V68" i="2"/>
  <c r="V71" i="2"/>
  <c r="B71" i="2" s="1"/>
  <c r="AF74" i="2"/>
  <c r="G20" i="2"/>
  <c r="AF71" i="2"/>
  <c r="AI66" i="2"/>
  <c r="AI82" i="2"/>
  <c r="V69" i="2"/>
  <c r="V79" i="2"/>
  <c r="B40" i="2"/>
  <c r="G40" i="2"/>
  <c r="AF79" i="2"/>
  <c r="G79" i="2" s="1"/>
  <c r="V66" i="2"/>
  <c r="B24" i="2"/>
  <c r="B30" i="2"/>
  <c r="V76" i="2"/>
  <c r="V81" i="2"/>
  <c r="B81" i="2" s="1"/>
  <c r="AF73" i="2"/>
  <c r="G73" i="2" s="1"/>
  <c r="AF78" i="2"/>
  <c r="G78" i="2" s="1"/>
  <c r="G16" i="2"/>
  <c r="M60" i="2" l="1"/>
  <c r="AG56" i="2"/>
  <c r="AG59" i="2"/>
  <c r="AQ31" i="2"/>
  <c r="BE31" i="2"/>
  <c r="AZ31" i="2"/>
  <c r="AS31" i="2"/>
  <c r="BF31" i="2"/>
  <c r="BA31" i="2"/>
  <c r="AU31" i="2"/>
  <c r="AO31" i="2"/>
  <c r="BE34" i="2"/>
  <c r="AZ34" i="2"/>
  <c r="AS34" i="2"/>
  <c r="BF34" i="2"/>
  <c r="BA34" i="2"/>
  <c r="AU34" i="2"/>
  <c r="AO34" i="2"/>
  <c r="BG31" i="2"/>
  <c r="BC31" i="2"/>
  <c r="AW31" i="2"/>
  <c r="AP31" i="2"/>
  <c r="BD31" i="2"/>
  <c r="AY31" i="2"/>
  <c r="BG34" i="2"/>
  <c r="BC34" i="2"/>
  <c r="AW34" i="2"/>
  <c r="AP34" i="2"/>
  <c r="BD34" i="2"/>
  <c r="AY34" i="2"/>
  <c r="AQ34" i="2"/>
  <c r="AO42" i="2"/>
  <c r="AQ42" i="2"/>
  <c r="AU42" i="2"/>
  <c r="AY42" i="2"/>
  <c r="BA42" i="2"/>
  <c r="BD42" i="2"/>
  <c r="BF42" i="2"/>
  <c r="AP42" i="2"/>
  <c r="AS42" i="2"/>
  <c r="AW42" i="2"/>
  <c r="AZ42" i="2"/>
  <c r="BC42" i="2"/>
  <c r="BE42" i="2"/>
  <c r="BG42" i="2"/>
  <c r="AI70" i="2"/>
  <c r="H39" i="2"/>
  <c r="AI67" i="2"/>
  <c r="H57" i="2"/>
  <c r="AI74" i="2"/>
  <c r="AI78" i="2"/>
  <c r="AI77" i="2"/>
  <c r="G56" i="2"/>
  <c r="AF81" i="2"/>
  <c r="G81" i="2" s="1"/>
  <c r="G70" i="2"/>
  <c r="AF77" i="2"/>
  <c r="AF85" i="2"/>
  <c r="G27" i="2"/>
  <c r="G24" i="2"/>
  <c r="AF66" i="2"/>
  <c r="G67" i="2" s="1"/>
  <c r="AD83" i="2"/>
  <c r="F76" i="2"/>
  <c r="AD70" i="2"/>
  <c r="F39" i="2"/>
  <c r="AD91" i="2"/>
  <c r="F91" i="2" s="1"/>
  <c r="F41" i="2"/>
  <c r="AD80" i="2"/>
  <c r="F52" i="2"/>
  <c r="AD72" i="2"/>
  <c r="AD77" i="2"/>
  <c r="F70" i="2"/>
  <c r="AD102" i="2"/>
  <c r="F102" i="2" s="1"/>
  <c r="AD94" i="2"/>
  <c r="F94" i="2" s="1"/>
  <c r="F23" i="2"/>
  <c r="AD87" i="2"/>
  <c r="F87" i="2" s="1"/>
  <c r="E52" i="2"/>
  <c r="AB72" i="2"/>
  <c r="M36" i="2"/>
  <c r="AB75" i="2"/>
  <c r="E75" i="2" s="1"/>
  <c r="E67" i="2"/>
  <c r="AB68" i="2"/>
  <c r="AB71" i="2"/>
  <c r="E71" i="2" s="1"/>
  <c r="AB76" i="2"/>
  <c r="AB73" i="2"/>
  <c r="E73" i="2" s="1"/>
  <c r="AG62" i="2"/>
  <c r="AG58" i="2"/>
  <c r="AB69" i="2"/>
  <c r="AB83" i="2"/>
  <c r="AB70" i="2"/>
  <c r="E39" i="2"/>
  <c r="Z70" i="2"/>
  <c r="D39" i="2"/>
  <c r="D47" i="2"/>
  <c r="M47" i="2" s="1"/>
  <c r="Z69" i="2"/>
  <c r="D37" i="2" s="1"/>
  <c r="Z82" i="2"/>
  <c r="D82" i="2" s="1"/>
  <c r="D12" i="2"/>
  <c r="Z72" i="2"/>
  <c r="D52" i="2"/>
  <c r="M52" i="2" s="1"/>
  <c r="AQ52" i="2" s="1"/>
  <c r="D67" i="2"/>
  <c r="Z68" i="2"/>
  <c r="Z75" i="2"/>
  <c r="D75" i="2" s="1"/>
  <c r="D53" i="2"/>
  <c r="Z101" i="2"/>
  <c r="D101" i="2" s="1"/>
  <c r="M45" i="2"/>
  <c r="Z71" i="2"/>
  <c r="Z67" i="2"/>
  <c r="D57" i="2"/>
  <c r="M57" i="2" s="1"/>
  <c r="AG57" i="2"/>
  <c r="C56" i="2"/>
  <c r="X81" i="2"/>
  <c r="X85" i="2"/>
  <c r="X69" i="2"/>
  <c r="X71" i="2"/>
  <c r="X66" i="2"/>
  <c r="C67" i="2" s="1"/>
  <c r="M24" i="2"/>
  <c r="X68" i="2"/>
  <c r="X70" i="2"/>
  <c r="AG60" i="2"/>
  <c r="X73" i="2"/>
  <c r="C73" i="2" s="1"/>
  <c r="AG63" i="2"/>
  <c r="X83" i="2"/>
  <c r="AF80" i="2"/>
  <c r="G12" i="2"/>
  <c r="AF82" i="2"/>
  <c r="G82" i="2" s="1"/>
  <c r="V88" i="2"/>
  <c r="AI80" i="2"/>
  <c r="V91" i="2"/>
  <c r="B91" i="2" s="1"/>
  <c r="V75" i="2"/>
  <c r="B75" i="2" s="1"/>
  <c r="AI99" i="2"/>
  <c r="H99" i="2" s="1"/>
  <c r="V78" i="2"/>
  <c r="B78" i="2" s="1"/>
  <c r="AF83" i="2"/>
  <c r="G76" i="2"/>
  <c r="V85" i="2"/>
  <c r="V80" i="2"/>
  <c r="AI91" i="2"/>
  <c r="H91" i="2" s="1"/>
  <c r="M20" i="2"/>
  <c r="V90" i="2"/>
  <c r="B90" i="2" s="1"/>
  <c r="B28" i="2"/>
  <c r="V77" i="2"/>
  <c r="AF87" i="2"/>
  <c r="G43" i="2"/>
  <c r="AF88" i="2"/>
  <c r="G88" i="2" s="1"/>
  <c r="AI75" i="2"/>
  <c r="AG74" i="2"/>
  <c r="V83" i="2"/>
  <c r="M73" i="2" l="1"/>
  <c r="AG68" i="2"/>
  <c r="AZ52" i="2"/>
  <c r="BF52" i="2"/>
  <c r="AU52" i="2"/>
  <c r="BE52" i="2"/>
  <c r="AS52" i="2"/>
  <c r="BA52" i="2"/>
  <c r="AO52" i="2"/>
  <c r="AG71" i="2"/>
  <c r="D71" i="2"/>
  <c r="M71" i="2" s="1"/>
  <c r="AG69" i="2"/>
  <c r="M37" i="2"/>
  <c r="M75" i="2"/>
  <c r="AG73" i="2"/>
  <c r="AQ44" i="2"/>
  <c r="AO45" i="2"/>
  <c r="AU45" i="2"/>
  <c r="BA45" i="2"/>
  <c r="BF45" i="2"/>
  <c r="AS45" i="2"/>
  <c r="AZ45" i="2"/>
  <c r="BE45" i="2"/>
  <c r="AQ45" i="2"/>
  <c r="AY45" i="2"/>
  <c r="BD45" i="2"/>
  <c r="AP45" i="2"/>
  <c r="AW45" i="2"/>
  <c r="BC45" i="2"/>
  <c r="BG45" i="2"/>
  <c r="BG52" i="2"/>
  <c r="BC52" i="2"/>
  <c r="AW52" i="2"/>
  <c r="AP52" i="2"/>
  <c r="BD52" i="2"/>
  <c r="AY52" i="2"/>
  <c r="AO24" i="2"/>
  <c r="AU24" i="2"/>
  <c r="BA24" i="2"/>
  <c r="BF24" i="2"/>
  <c r="AS24" i="2"/>
  <c r="AZ24" i="2"/>
  <c r="BE24" i="2"/>
  <c r="AQ24" i="2"/>
  <c r="AY24" i="2"/>
  <c r="BD24" i="2"/>
  <c r="AP24" i="2"/>
  <c r="AW24" i="2"/>
  <c r="BC24" i="2"/>
  <c r="BG24" i="2"/>
  <c r="M67" i="2"/>
  <c r="BE44" i="2"/>
  <c r="AZ44" i="2"/>
  <c r="AS44" i="2"/>
  <c r="BF44" i="2"/>
  <c r="BA44" i="2"/>
  <c r="AU44" i="2"/>
  <c r="AO44" i="2"/>
  <c r="AO20" i="2"/>
  <c r="AU20" i="2"/>
  <c r="BA20" i="2"/>
  <c r="BF20" i="2"/>
  <c r="AS20" i="2"/>
  <c r="AZ20" i="2"/>
  <c r="BE20" i="2"/>
  <c r="AQ20" i="2"/>
  <c r="AY20" i="2"/>
  <c r="BD20" i="2"/>
  <c r="AP20" i="2"/>
  <c r="AW20" i="2"/>
  <c r="BC20" i="2"/>
  <c r="BG20" i="2"/>
  <c r="AO46" i="2"/>
  <c r="AU46" i="2"/>
  <c r="BA46" i="2"/>
  <c r="BF46" i="2"/>
  <c r="AS46" i="2"/>
  <c r="AZ46" i="2"/>
  <c r="BE46" i="2"/>
  <c r="AQ46" i="2"/>
  <c r="AY46" i="2"/>
  <c r="BD46" i="2"/>
  <c r="AP46" i="2"/>
  <c r="AW46" i="2"/>
  <c r="BC46" i="2"/>
  <c r="BG46" i="2"/>
  <c r="AO35" i="2"/>
  <c r="AU35" i="2"/>
  <c r="BA35" i="2"/>
  <c r="BF35" i="2"/>
  <c r="AS35" i="2"/>
  <c r="AZ35" i="2"/>
  <c r="BE35" i="2"/>
  <c r="AQ35" i="2"/>
  <c r="AY35" i="2"/>
  <c r="BD35" i="2"/>
  <c r="AP35" i="2"/>
  <c r="AW35" i="2"/>
  <c r="BC35" i="2"/>
  <c r="BG35" i="2"/>
  <c r="BG44" i="2"/>
  <c r="BC44" i="2"/>
  <c r="AW44" i="2"/>
  <c r="AP44" i="2"/>
  <c r="BD44" i="2"/>
  <c r="AY44" i="2"/>
  <c r="AO64" i="2"/>
  <c r="AQ64" i="2"/>
  <c r="AU64" i="2"/>
  <c r="AY64" i="2"/>
  <c r="BA64" i="2"/>
  <c r="BD64" i="2"/>
  <c r="BF64" i="2"/>
  <c r="AP64" i="2"/>
  <c r="AS64" i="2"/>
  <c r="AW64" i="2"/>
  <c r="AZ64" i="2"/>
  <c r="BC64" i="2"/>
  <c r="BE64" i="2"/>
  <c r="BG64" i="2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O57" i="2"/>
  <c r="AQ57" i="2"/>
  <c r="AU57" i="2"/>
  <c r="AY57" i="2"/>
  <c r="BA57" i="2"/>
  <c r="BD57" i="2"/>
  <c r="BF57" i="2"/>
  <c r="AP57" i="2"/>
  <c r="AS57" i="2"/>
  <c r="AW57" i="2"/>
  <c r="AZ57" i="2"/>
  <c r="BC57" i="2"/>
  <c r="BE57" i="2"/>
  <c r="BG57" i="2"/>
  <c r="AI87" i="2"/>
  <c r="AI83" i="2"/>
  <c r="AI76" i="2"/>
  <c r="AI86" i="2"/>
  <c r="H40" i="2"/>
  <c r="AI79" i="2"/>
  <c r="H79" i="2" s="1"/>
  <c r="AF75" i="2"/>
  <c r="AG75" i="2" s="1"/>
  <c r="AF94" i="2"/>
  <c r="G94" i="2" s="1"/>
  <c r="G23" i="2"/>
  <c r="AF86" i="2"/>
  <c r="G86" i="2" s="1"/>
  <c r="G61" i="2"/>
  <c r="G28" i="2"/>
  <c r="AF90" i="2"/>
  <c r="G90" i="2" s="1"/>
  <c r="F50" i="2"/>
  <c r="AD96" i="2"/>
  <c r="F96" i="2" s="1"/>
  <c r="AD92" i="2"/>
  <c r="F92" i="2" s="1"/>
  <c r="F80" i="2"/>
  <c r="AD89" i="2"/>
  <c r="F89" i="2" s="1"/>
  <c r="F21" i="2"/>
  <c r="F72" i="2"/>
  <c r="AD100" i="2"/>
  <c r="F85" i="2"/>
  <c r="F29" i="2"/>
  <c r="AD86" i="2"/>
  <c r="F86" i="2" s="1"/>
  <c r="F61" i="2"/>
  <c r="AD79" i="2"/>
  <c r="F40" i="2"/>
  <c r="AD81" i="2"/>
  <c r="F81" i="2" s="1"/>
  <c r="F56" i="2"/>
  <c r="M39" i="2"/>
  <c r="E70" i="2"/>
  <c r="AB77" i="2"/>
  <c r="AB82" i="2"/>
  <c r="E82" i="2" s="1"/>
  <c r="M82" i="2" s="1"/>
  <c r="E12" i="2"/>
  <c r="E62" i="2"/>
  <c r="AB84" i="2"/>
  <c r="E84" i="2" s="1"/>
  <c r="E40" i="2"/>
  <c r="AB79" i="2"/>
  <c r="E79" i="2" s="1"/>
  <c r="AB92" i="2"/>
  <c r="E92" i="2" s="1"/>
  <c r="E27" i="2"/>
  <c r="AB85" i="2"/>
  <c r="AB81" i="2"/>
  <c r="E81" i="2" s="1"/>
  <c r="AB78" i="2"/>
  <c r="AB80" i="2"/>
  <c r="Z81" i="2"/>
  <c r="D81" i="2" s="1"/>
  <c r="D56" i="2"/>
  <c r="AG72" i="2"/>
  <c r="Z91" i="2"/>
  <c r="D91" i="2" s="1"/>
  <c r="D41" i="2"/>
  <c r="D30" i="2"/>
  <c r="M30" i="2" s="1"/>
  <c r="Z76" i="2"/>
  <c r="D76" i="2" s="1"/>
  <c r="M76" i="2" s="1"/>
  <c r="AG67" i="2"/>
  <c r="D62" i="2"/>
  <c r="Z84" i="2"/>
  <c r="Z78" i="2"/>
  <c r="D78" i="2" s="1"/>
  <c r="D16" i="2"/>
  <c r="D54" i="2"/>
  <c r="D70" i="2"/>
  <c r="Z77" i="2"/>
  <c r="Z80" i="2"/>
  <c r="D80" i="2" s="1"/>
  <c r="D40" i="2"/>
  <c r="Z79" i="2"/>
  <c r="D79" i="2" s="1"/>
  <c r="X78" i="2"/>
  <c r="C78" i="2" s="1"/>
  <c r="X92" i="2"/>
  <c r="X77" i="2"/>
  <c r="X94" i="2"/>
  <c r="X79" i="2"/>
  <c r="C79" i="2" s="1"/>
  <c r="AG70" i="2"/>
  <c r="X82" i="2"/>
  <c r="X75" i="2"/>
  <c r="X90" i="2"/>
  <c r="M16" i="2"/>
  <c r="AG66" i="2"/>
  <c r="X80" i="2"/>
  <c r="C80" i="2" s="1"/>
  <c r="AI84" i="2"/>
  <c r="V86" i="2"/>
  <c r="H77" i="2"/>
  <c r="V97" i="2"/>
  <c r="B97" i="2" s="1"/>
  <c r="B14" i="2"/>
  <c r="AI100" i="2"/>
  <c r="V99" i="2"/>
  <c r="B99" i="2" s="1"/>
  <c r="V89" i="2"/>
  <c r="AF92" i="2"/>
  <c r="G92" i="2" s="1"/>
  <c r="G80" i="2"/>
  <c r="AF91" i="2"/>
  <c r="G41" i="2"/>
  <c r="V87" i="2"/>
  <c r="B87" i="2" s="1"/>
  <c r="B85" i="2"/>
  <c r="V100" i="2"/>
  <c r="B100" i="2" s="1"/>
  <c r="AF97" i="2"/>
  <c r="G97" i="2" s="1"/>
  <c r="G14" i="2"/>
  <c r="V94" i="2"/>
  <c r="B94" i="2" s="1"/>
  <c r="B23" i="2"/>
  <c r="V84" i="2"/>
  <c r="AI89" i="2"/>
  <c r="AG83" i="2"/>
  <c r="V92" i="2"/>
  <c r="AF96" i="2"/>
  <c r="G96" i="2" s="1"/>
  <c r="G50" i="2"/>
  <c r="AF89" i="2"/>
  <c r="G21" i="2"/>
  <c r="M78" i="2" l="1"/>
  <c r="AG77" i="2"/>
  <c r="M79" i="2"/>
  <c r="M92" i="2"/>
  <c r="M81" i="2"/>
  <c r="AQ30" i="2"/>
  <c r="BD30" i="2"/>
  <c r="AW30" i="2"/>
  <c r="BG30" i="2"/>
  <c r="AU30" i="2"/>
  <c r="BF30" i="2"/>
  <c r="AZ30" i="2"/>
  <c r="AY30" i="2"/>
  <c r="AP30" i="2"/>
  <c r="BC30" i="2"/>
  <c r="AO30" i="2"/>
  <c r="BA30" i="2"/>
  <c r="AS30" i="2"/>
  <c r="BE30" i="2"/>
  <c r="BC16" i="2"/>
  <c r="AO16" i="2"/>
  <c r="BE16" i="2"/>
  <c r="AP16" i="2"/>
  <c r="AQ16" i="2"/>
  <c r="BG16" i="2"/>
  <c r="AS16" i="2"/>
  <c r="AU16" i="2"/>
  <c r="BD16" i="2"/>
  <c r="AW16" i="2"/>
  <c r="BA16" i="2"/>
  <c r="BF16" i="2"/>
  <c r="AY16" i="2"/>
  <c r="AZ16" i="2"/>
  <c r="AQ38" i="2"/>
  <c r="AY38" i="2"/>
  <c r="BD38" i="2"/>
  <c r="AP38" i="2"/>
  <c r="AW38" i="2"/>
  <c r="BC38" i="2"/>
  <c r="BG38" i="2"/>
  <c r="AO38" i="2"/>
  <c r="AU38" i="2"/>
  <c r="BA38" i="2"/>
  <c r="BF38" i="2"/>
  <c r="AS38" i="2"/>
  <c r="AZ38" i="2"/>
  <c r="BE38" i="2"/>
  <c r="M70" i="2"/>
  <c r="AO71" i="2"/>
  <c r="AU71" i="2"/>
  <c r="BA71" i="2"/>
  <c r="BF71" i="2"/>
  <c r="AS71" i="2"/>
  <c r="AZ71" i="2"/>
  <c r="BE71" i="2"/>
  <c r="AO69" i="2"/>
  <c r="AQ69" i="2"/>
  <c r="AU69" i="2"/>
  <c r="AY69" i="2"/>
  <c r="BA69" i="2"/>
  <c r="BD69" i="2"/>
  <c r="BF69" i="2"/>
  <c r="AP69" i="2"/>
  <c r="AS69" i="2"/>
  <c r="AW69" i="2"/>
  <c r="AZ69" i="2"/>
  <c r="BC69" i="2"/>
  <c r="BE69" i="2"/>
  <c r="BG69" i="2"/>
  <c r="AO67" i="2"/>
  <c r="AQ67" i="2"/>
  <c r="AU67" i="2"/>
  <c r="AY67" i="2"/>
  <c r="BA67" i="2"/>
  <c r="BD67" i="2"/>
  <c r="BF67" i="2"/>
  <c r="AP67" i="2"/>
  <c r="AS67" i="2"/>
  <c r="AW67" i="2"/>
  <c r="AZ67" i="2"/>
  <c r="BC67" i="2"/>
  <c r="BE67" i="2"/>
  <c r="BG67" i="2"/>
  <c r="AI95" i="2"/>
  <c r="H95" i="2" s="1"/>
  <c r="AI85" i="2"/>
  <c r="H85" i="2" s="1"/>
  <c r="AI92" i="2"/>
  <c r="H100" i="2"/>
  <c r="AI88" i="2"/>
  <c r="H88" i="2" s="1"/>
  <c r="AI96" i="2"/>
  <c r="AF99" i="2"/>
  <c r="G99" i="2" s="1"/>
  <c r="AF95" i="2"/>
  <c r="G95" i="2" s="1"/>
  <c r="G72" i="2"/>
  <c r="G62" i="2"/>
  <c r="AF84" i="2"/>
  <c r="G84" i="2" s="1"/>
  <c r="M84" i="2" s="1"/>
  <c r="F100" i="2"/>
  <c r="AD88" i="2"/>
  <c r="F88" i="2" s="1"/>
  <c r="AD98" i="2"/>
  <c r="F98" i="2" s="1"/>
  <c r="AD101" i="2"/>
  <c r="F101" i="2" s="1"/>
  <c r="F53" i="2"/>
  <c r="AD95" i="2"/>
  <c r="F95" i="2" s="1"/>
  <c r="F33" i="2"/>
  <c r="M40" i="2"/>
  <c r="F15" i="2"/>
  <c r="F28" i="2"/>
  <c r="AD90" i="2"/>
  <c r="F90" i="2" s="1"/>
  <c r="AB87" i="2"/>
  <c r="E87" i="2" s="1"/>
  <c r="AB93" i="2"/>
  <c r="E93" i="2" s="1"/>
  <c r="M56" i="2"/>
  <c r="M12" i="2"/>
  <c r="E41" i="2"/>
  <c r="AB91" i="2"/>
  <c r="E91" i="2" s="1"/>
  <c r="AB90" i="2"/>
  <c r="E90" i="2" s="1"/>
  <c r="AB94" i="2"/>
  <c r="E94" i="2" s="1"/>
  <c r="E21" i="2"/>
  <c r="AB89" i="2"/>
  <c r="E89" i="2" s="1"/>
  <c r="AB101" i="2"/>
  <c r="E101" i="2" s="1"/>
  <c r="AB86" i="2"/>
  <c r="E86" i="2" s="1"/>
  <c r="E61" i="2"/>
  <c r="M61" i="2" s="1"/>
  <c r="AG78" i="2"/>
  <c r="AB88" i="2"/>
  <c r="E88" i="2" s="1"/>
  <c r="Z86" i="2"/>
  <c r="D86" i="2" s="1"/>
  <c r="Z88" i="2"/>
  <c r="D88" i="2" s="1"/>
  <c r="Z100" i="2"/>
  <c r="D100" i="2" s="1"/>
  <c r="Z87" i="2"/>
  <c r="D43" i="2"/>
  <c r="Z93" i="2"/>
  <c r="D93" i="2" s="1"/>
  <c r="D27" i="2"/>
  <c r="M27" i="2" s="1"/>
  <c r="Z85" i="2"/>
  <c r="D85" i="2" s="1"/>
  <c r="AG76" i="2"/>
  <c r="Z89" i="2"/>
  <c r="D89" i="2" s="1"/>
  <c r="D21" i="2"/>
  <c r="Z90" i="2"/>
  <c r="D90" i="2" s="1"/>
  <c r="AG81" i="2"/>
  <c r="X86" i="2"/>
  <c r="AG86" i="2" s="1"/>
  <c r="C21" i="2"/>
  <c r="X89" i="2"/>
  <c r="C41" i="2"/>
  <c r="X91" i="2"/>
  <c r="C91" i="2" s="1"/>
  <c r="AG82" i="2"/>
  <c r="AG80" i="2"/>
  <c r="X88" i="2"/>
  <c r="AG79" i="2"/>
  <c r="C53" i="2"/>
  <c r="X101" i="2"/>
  <c r="C101" i="2" s="1"/>
  <c r="X99" i="2"/>
  <c r="X84" i="2"/>
  <c r="C43" i="2"/>
  <c r="X87" i="2"/>
  <c r="AI98" i="2"/>
  <c r="AF101" i="2"/>
  <c r="G101" i="2" s="1"/>
  <c r="G53" i="2"/>
  <c r="V95" i="2"/>
  <c r="B83" i="2"/>
  <c r="M80" i="2"/>
  <c r="V93" i="2"/>
  <c r="B93" i="2" s="1"/>
  <c r="V96" i="2"/>
  <c r="AI93" i="2"/>
  <c r="V98" i="2"/>
  <c r="B98" i="2" s="1"/>
  <c r="B48" i="2"/>
  <c r="AF98" i="2"/>
  <c r="G98" i="2" s="1"/>
  <c r="G48" i="2"/>
  <c r="B77" i="2"/>
  <c r="G15" i="2"/>
  <c r="AG92" i="2"/>
  <c r="V101" i="2"/>
  <c r="B101" i="2" s="1"/>
  <c r="G83" i="2"/>
  <c r="G85" i="2"/>
  <c r="AF100" i="2"/>
  <c r="G100" i="2" s="1"/>
  <c r="M86" i="2" l="1"/>
  <c r="M41" i="2"/>
  <c r="AO41" i="2" s="1"/>
  <c r="M43" i="2"/>
  <c r="M88" i="2"/>
  <c r="M91" i="2"/>
  <c r="AG87" i="2"/>
  <c r="D87" i="2"/>
  <c r="M87" i="2" s="1"/>
  <c r="M90" i="2"/>
  <c r="AQ61" i="2"/>
  <c r="AY61" i="2"/>
  <c r="BD61" i="2"/>
  <c r="AP61" i="2"/>
  <c r="AW61" i="2"/>
  <c r="BC61" i="2"/>
  <c r="BG61" i="2"/>
  <c r="AO61" i="2"/>
  <c r="AU61" i="2"/>
  <c r="BF61" i="2"/>
  <c r="AZ61" i="2"/>
  <c r="BE61" i="2"/>
  <c r="BA61" i="2"/>
  <c r="AS61" i="2"/>
  <c r="AQ37" i="2"/>
  <c r="AU37" i="2"/>
  <c r="BD41" i="2"/>
  <c r="AQ56" i="2"/>
  <c r="AY56" i="2"/>
  <c r="BD56" i="2"/>
  <c r="AP56" i="2"/>
  <c r="AW56" i="2"/>
  <c r="BC56" i="2"/>
  <c r="BG56" i="2"/>
  <c r="AO56" i="2"/>
  <c r="AU56" i="2"/>
  <c r="BF56" i="2"/>
  <c r="AZ56" i="2"/>
  <c r="BA56" i="2"/>
  <c r="AS56" i="2"/>
  <c r="BE56" i="2"/>
  <c r="AQ36" i="2"/>
  <c r="AY36" i="2"/>
  <c r="BD36" i="2"/>
  <c r="AP36" i="2"/>
  <c r="AW36" i="2"/>
  <c r="BC36" i="2"/>
  <c r="BG36" i="2"/>
  <c r="AO36" i="2"/>
  <c r="AU36" i="2"/>
  <c r="BA36" i="2"/>
  <c r="BF36" i="2"/>
  <c r="AS36" i="2"/>
  <c r="AZ36" i="2"/>
  <c r="BE36" i="2"/>
  <c r="AO59" i="2"/>
  <c r="AU59" i="2"/>
  <c r="BA59" i="2"/>
  <c r="BF59" i="2"/>
  <c r="AS59" i="2"/>
  <c r="AZ59" i="2"/>
  <c r="BE59" i="2"/>
  <c r="AQ59" i="2"/>
  <c r="AY59" i="2"/>
  <c r="BD59" i="2"/>
  <c r="AP59" i="2"/>
  <c r="AW59" i="2"/>
  <c r="BC59" i="2"/>
  <c r="BG59" i="2"/>
  <c r="AP12" i="2"/>
  <c r="AQ12" i="2"/>
  <c r="AR12" i="2" s="1"/>
  <c r="AR16" i="2" s="1"/>
  <c r="AR20" i="2" s="1"/>
  <c r="AR24" i="2" s="1"/>
  <c r="BG12" i="2"/>
  <c r="AW12" i="2"/>
  <c r="AX12" i="2" s="1"/>
  <c r="AX16" i="2" s="1"/>
  <c r="AX20" i="2" s="1"/>
  <c r="AX24" i="2" s="1"/>
  <c r="BA12" i="2"/>
  <c r="AU12" i="2"/>
  <c r="AV12" i="2" s="1"/>
  <c r="AV16" i="2" s="1"/>
  <c r="AV20" i="2" s="1"/>
  <c r="AV24" i="2" s="1"/>
  <c r="BD12" i="2"/>
  <c r="BE12" i="2"/>
  <c r="BF12" i="2"/>
  <c r="AY12" i="2"/>
  <c r="AZ12" i="2"/>
  <c r="AS12" i="2"/>
  <c r="AT12" i="2" s="1"/>
  <c r="AT16" i="2" s="1"/>
  <c r="AT20" i="2" s="1"/>
  <c r="AT24" i="2" s="1"/>
  <c r="BB12" i="2"/>
  <c r="BB16" i="2" s="1"/>
  <c r="BB20" i="2" s="1"/>
  <c r="BB24" i="2" s="1"/>
  <c r="BC12" i="2"/>
  <c r="AO12" i="2"/>
  <c r="AO39" i="2"/>
  <c r="AU39" i="2"/>
  <c r="BA39" i="2"/>
  <c r="BF39" i="2"/>
  <c r="AS39" i="2"/>
  <c r="AZ39" i="2"/>
  <c r="BE39" i="2"/>
  <c r="AQ39" i="2"/>
  <c r="AY39" i="2"/>
  <c r="BD39" i="2"/>
  <c r="AP39" i="2"/>
  <c r="AW39" i="2"/>
  <c r="BC39" i="2"/>
  <c r="BG39" i="2"/>
  <c r="AO40" i="2"/>
  <c r="AU40" i="2"/>
  <c r="BA40" i="2"/>
  <c r="BF40" i="2"/>
  <c r="AS40" i="2"/>
  <c r="AZ40" i="2"/>
  <c r="BE40" i="2"/>
  <c r="AQ40" i="2"/>
  <c r="AY40" i="2"/>
  <c r="BD40" i="2"/>
  <c r="AP40" i="2"/>
  <c r="AW40" i="2"/>
  <c r="BC40" i="2"/>
  <c r="BG40" i="2"/>
  <c r="M21" i="2"/>
  <c r="AO27" i="2"/>
  <c r="AU27" i="2"/>
  <c r="BA27" i="2"/>
  <c r="BF27" i="2"/>
  <c r="AS27" i="2"/>
  <c r="AZ27" i="2"/>
  <c r="BE27" i="2"/>
  <c r="AQ27" i="2"/>
  <c r="AY27" i="2"/>
  <c r="BD27" i="2"/>
  <c r="AP27" i="2"/>
  <c r="AW27" i="2"/>
  <c r="BC27" i="2"/>
  <c r="BG27" i="2"/>
  <c r="BG71" i="2"/>
  <c r="BC71" i="2"/>
  <c r="AW71" i="2"/>
  <c r="AP71" i="2"/>
  <c r="BD71" i="2"/>
  <c r="AY71" i="2"/>
  <c r="AO82" i="2"/>
  <c r="AQ82" i="2"/>
  <c r="AU82" i="2"/>
  <c r="AY82" i="2"/>
  <c r="BA82" i="2"/>
  <c r="BD82" i="2"/>
  <c r="BF82" i="2"/>
  <c r="AP82" i="2"/>
  <c r="AS82" i="2"/>
  <c r="AW82" i="2"/>
  <c r="AZ82" i="2"/>
  <c r="BC82" i="2"/>
  <c r="BE82" i="2"/>
  <c r="BG82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I97" i="2"/>
  <c r="AI101" i="2"/>
  <c r="H101" i="2" s="1"/>
  <c r="M101" i="2" s="1"/>
  <c r="AI94" i="2"/>
  <c r="H94" i="2" s="1"/>
  <c r="M53" i="2"/>
  <c r="M62" i="2"/>
  <c r="AF93" i="2"/>
  <c r="G93" i="2" s="1"/>
  <c r="G89" i="2"/>
  <c r="G51" i="2"/>
  <c r="G77" i="2"/>
  <c r="F68" i="2"/>
  <c r="F51" i="2"/>
  <c r="M28" i="2"/>
  <c r="AD97" i="2"/>
  <c r="F97" i="2" s="1"/>
  <c r="F14" i="2"/>
  <c r="AD99" i="2"/>
  <c r="F99" i="2" s="1"/>
  <c r="AB98" i="2"/>
  <c r="E98" i="2" s="1"/>
  <c r="E85" i="2"/>
  <c r="M85" i="2" s="1"/>
  <c r="AB100" i="2"/>
  <c r="AB97" i="2"/>
  <c r="E97" i="2" s="1"/>
  <c r="AB102" i="2"/>
  <c r="E102" i="2" s="1"/>
  <c r="E74" i="2"/>
  <c r="E72" i="2"/>
  <c r="AB96" i="2"/>
  <c r="E96" i="2" s="1"/>
  <c r="AB95" i="2"/>
  <c r="AB99" i="2"/>
  <c r="E99" i="2" s="1"/>
  <c r="Z98" i="2"/>
  <c r="D48" i="2"/>
  <c r="M48" i="2" s="1"/>
  <c r="D55" i="2"/>
  <c r="Z97" i="2"/>
  <c r="D97" i="2" s="1"/>
  <c r="D14" i="2"/>
  <c r="Z102" i="2"/>
  <c r="D102" i="2" s="1"/>
  <c r="D74" i="2"/>
  <c r="Z99" i="2"/>
  <c r="D99" i="2" s="1"/>
  <c r="M11" i="2"/>
  <c r="AG90" i="2"/>
  <c r="Z94" i="2"/>
  <c r="D94" i="2" s="1"/>
  <c r="M23" i="2"/>
  <c r="AG85" i="2"/>
  <c r="M100" i="2"/>
  <c r="Z96" i="2"/>
  <c r="D96" i="2" s="1"/>
  <c r="Z95" i="2"/>
  <c r="D95" i="2" s="1"/>
  <c r="X98" i="2"/>
  <c r="C89" i="2"/>
  <c r="M89" i="2" s="1"/>
  <c r="X93" i="2"/>
  <c r="C93" i="2" s="1"/>
  <c r="X97" i="2"/>
  <c r="C97" i="2" s="1"/>
  <c r="AG88" i="2"/>
  <c r="AG89" i="2"/>
  <c r="X95" i="2"/>
  <c r="C95" i="2" s="1"/>
  <c r="C54" i="2"/>
  <c r="AG84" i="2"/>
  <c r="M33" i="2"/>
  <c r="X96" i="2"/>
  <c r="C96" i="2" s="1"/>
  <c r="M50" i="2"/>
  <c r="X100" i="2"/>
  <c r="AG91" i="2"/>
  <c r="G68" i="2"/>
  <c r="B68" i="2"/>
  <c r="AG93" i="2"/>
  <c r="V102" i="2"/>
  <c r="AG101" i="2"/>
  <c r="G55" i="2"/>
  <c r="AI102" i="2"/>
  <c r="H102" i="2" s="1"/>
  <c r="B51" i="2"/>
  <c r="G54" i="2"/>
  <c r="BF41" i="2" l="1"/>
  <c r="BG41" i="2"/>
  <c r="AW41" i="2"/>
  <c r="AQ41" i="2"/>
  <c r="AZ41" i="2"/>
  <c r="AY37" i="2"/>
  <c r="AO43" i="2"/>
  <c r="BD43" i="2"/>
  <c r="BA43" i="2"/>
  <c r="BC43" i="2"/>
  <c r="AU43" i="2"/>
  <c r="AP43" i="2"/>
  <c r="AY43" i="2"/>
  <c r="AW43" i="2"/>
  <c r="BE43" i="2"/>
  <c r="BF43" i="2"/>
  <c r="AQ43" i="2"/>
  <c r="AZ43" i="2"/>
  <c r="AS43" i="2"/>
  <c r="BG43" i="2"/>
  <c r="AU41" i="2"/>
  <c r="M93" i="2"/>
  <c r="AZ37" i="2"/>
  <c r="AW37" i="2"/>
  <c r="M95" i="2"/>
  <c r="BF37" i="2"/>
  <c r="BG37" i="2"/>
  <c r="BD37" i="2"/>
  <c r="BE37" i="2"/>
  <c r="AS37" i="2"/>
  <c r="BA37" i="2"/>
  <c r="AO37" i="2"/>
  <c r="BC37" i="2"/>
  <c r="AP37" i="2"/>
  <c r="BC41" i="2"/>
  <c r="AP41" i="2"/>
  <c r="AY41" i="2"/>
  <c r="BE41" i="2"/>
  <c r="AS41" i="2"/>
  <c r="BA41" i="2"/>
  <c r="M94" i="2"/>
  <c r="AG98" i="2"/>
  <c r="D98" i="2"/>
  <c r="M98" i="2" s="1"/>
  <c r="M97" i="2"/>
  <c r="AG96" i="2"/>
  <c r="M96" i="2"/>
  <c r="AQ71" i="2" s="1"/>
  <c r="M99" i="2"/>
  <c r="AO33" i="2"/>
  <c r="AU33" i="2"/>
  <c r="BA33" i="2"/>
  <c r="BF33" i="2"/>
  <c r="AS33" i="2"/>
  <c r="AZ33" i="2"/>
  <c r="BE33" i="2"/>
  <c r="AQ33" i="2"/>
  <c r="AY33" i="2"/>
  <c r="BD33" i="2"/>
  <c r="AP33" i="2"/>
  <c r="AW33" i="2"/>
  <c r="BC33" i="2"/>
  <c r="BG33" i="2"/>
  <c r="AQ62" i="2"/>
  <c r="AY62" i="2"/>
  <c r="BD62" i="2"/>
  <c r="AP62" i="2"/>
  <c r="AW62" i="2"/>
  <c r="BC62" i="2"/>
  <c r="BG62" i="2"/>
  <c r="AO62" i="2"/>
  <c r="BA62" i="2"/>
  <c r="BF62" i="2"/>
  <c r="AZ62" i="2"/>
  <c r="AU62" i="2"/>
  <c r="AS62" i="2"/>
  <c r="BE62" i="2"/>
  <c r="AO51" i="2"/>
  <c r="AO47" i="2"/>
  <c r="AU47" i="2"/>
  <c r="BA47" i="2"/>
  <c r="BF47" i="2"/>
  <c r="AS47" i="2"/>
  <c r="AZ47" i="2"/>
  <c r="BE47" i="2"/>
  <c r="AQ47" i="2"/>
  <c r="AY47" i="2"/>
  <c r="BD47" i="2"/>
  <c r="AP47" i="2"/>
  <c r="AW47" i="2"/>
  <c r="BC47" i="2"/>
  <c r="BG47" i="2"/>
  <c r="AO32" i="2"/>
  <c r="AU32" i="2"/>
  <c r="BA32" i="2"/>
  <c r="BF32" i="2"/>
  <c r="AS32" i="2"/>
  <c r="AZ32" i="2"/>
  <c r="BE32" i="2"/>
  <c r="AQ32" i="2"/>
  <c r="AY32" i="2"/>
  <c r="BD32" i="2"/>
  <c r="AP32" i="2"/>
  <c r="AW32" i="2"/>
  <c r="BC32" i="2"/>
  <c r="BG32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AO28" i="2"/>
  <c r="AU28" i="2"/>
  <c r="BA28" i="2"/>
  <c r="BF28" i="2"/>
  <c r="AS28" i="2"/>
  <c r="AT28" i="2" s="1"/>
  <c r="AZ28" i="2"/>
  <c r="BE28" i="2"/>
  <c r="AQ28" i="2"/>
  <c r="AR28" i="2" s="1"/>
  <c r="AY28" i="2"/>
  <c r="BD28" i="2"/>
  <c r="AP28" i="2"/>
  <c r="AW28" i="2"/>
  <c r="AX28" i="2" s="1"/>
  <c r="BC28" i="2"/>
  <c r="BG28" i="2"/>
  <c r="AO21" i="2"/>
  <c r="AU21" i="2"/>
  <c r="AV21" i="2" s="1"/>
  <c r="AV25" i="2" s="1"/>
  <c r="BA21" i="2"/>
  <c r="BF21" i="2"/>
  <c r="AS21" i="2"/>
  <c r="AT21" i="2" s="1"/>
  <c r="AT25" i="2" s="1"/>
  <c r="AZ21" i="2"/>
  <c r="BE21" i="2"/>
  <c r="BB21" i="2"/>
  <c r="BB25" i="2" s="1"/>
  <c r="AQ21" i="2"/>
  <c r="AR21" i="2" s="1"/>
  <c r="AR25" i="2" s="1"/>
  <c r="AY21" i="2"/>
  <c r="BD21" i="2"/>
  <c r="AP21" i="2"/>
  <c r="AW21" i="2"/>
  <c r="AX21" i="2" s="1"/>
  <c r="AX25" i="2" s="1"/>
  <c r="BC21" i="2"/>
  <c r="BG21" i="2"/>
  <c r="BB28" i="2"/>
  <c r="BB32" i="2" s="1"/>
  <c r="BB36" i="2" s="1"/>
  <c r="BB40" i="2" s="1"/>
  <c r="BB44" i="2" s="1"/>
  <c r="BB48" i="2" s="1"/>
  <c r="BB52" i="2" s="1"/>
  <c r="BB56" i="2" s="1"/>
  <c r="BB60" i="2" s="1"/>
  <c r="BB64" i="2" s="1"/>
  <c r="BB69" i="2" s="1"/>
  <c r="BB73" i="2" s="1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O23" i="2"/>
  <c r="AU23" i="2"/>
  <c r="BA23" i="2"/>
  <c r="BF23" i="2"/>
  <c r="AS23" i="2"/>
  <c r="AZ23" i="2"/>
  <c r="BE23" i="2"/>
  <c r="AQ23" i="2"/>
  <c r="AY23" i="2"/>
  <c r="BD23" i="2"/>
  <c r="AP23" i="2"/>
  <c r="AW23" i="2"/>
  <c r="BC23" i="2"/>
  <c r="BG23" i="2"/>
  <c r="AQ60" i="2"/>
  <c r="AY60" i="2"/>
  <c r="BD60" i="2"/>
  <c r="AP60" i="2"/>
  <c r="AW60" i="2"/>
  <c r="BC60" i="2"/>
  <c r="BG60" i="2"/>
  <c r="AO60" i="2"/>
  <c r="AU60" i="2"/>
  <c r="BA60" i="2"/>
  <c r="BF60" i="2"/>
  <c r="AS60" i="2"/>
  <c r="AZ60" i="2"/>
  <c r="BE60" i="2"/>
  <c r="AV28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H83" i="2"/>
  <c r="G74" i="2"/>
  <c r="AF102" i="2"/>
  <c r="G102" i="2" s="1"/>
  <c r="F83" i="2"/>
  <c r="E55" i="2"/>
  <c r="M55" i="2" s="1"/>
  <c r="E77" i="2"/>
  <c r="E68" i="2"/>
  <c r="D83" i="2"/>
  <c r="D77" i="2"/>
  <c r="D51" i="2"/>
  <c r="M51" i="2" s="1"/>
  <c r="AY50" i="2" s="1"/>
  <c r="M14" i="2"/>
  <c r="D15" i="2"/>
  <c r="M15" i="2" s="1"/>
  <c r="AG99" i="2"/>
  <c r="D29" i="2"/>
  <c r="M72" i="2"/>
  <c r="AG94" i="2"/>
  <c r="AG95" i="2"/>
  <c r="D68" i="2"/>
  <c r="X102" i="2"/>
  <c r="C102" i="2" s="1"/>
  <c r="C74" i="2"/>
  <c r="C83" i="2"/>
  <c r="AG97" i="2"/>
  <c r="AG100" i="2"/>
  <c r="B29" i="2"/>
  <c r="M54" i="2"/>
  <c r="BC51" i="2" l="1"/>
  <c r="BA51" i="2"/>
  <c r="AW51" i="2"/>
  <c r="AZ51" i="2"/>
  <c r="BE51" i="2"/>
  <c r="AP51" i="2"/>
  <c r="AS51" i="2"/>
  <c r="BD51" i="2"/>
  <c r="BF51" i="2"/>
  <c r="AY51" i="2"/>
  <c r="AU51" i="2"/>
  <c r="AQ51" i="2"/>
  <c r="BG51" i="2"/>
  <c r="M77" i="2"/>
  <c r="AQ77" i="2" s="1"/>
  <c r="M102" i="2"/>
  <c r="AT32" i="2"/>
  <c r="AT36" i="2" s="1"/>
  <c r="AT40" i="2" s="1"/>
  <c r="AT44" i="2" s="1"/>
  <c r="AT48" i="2" s="1"/>
  <c r="AT52" i="2" s="1"/>
  <c r="AT56" i="2" s="1"/>
  <c r="AT60" i="2" s="1"/>
  <c r="AT64" i="2" s="1"/>
  <c r="AT69" i="2" s="1"/>
  <c r="AT73" i="2" s="1"/>
  <c r="M83" i="2"/>
  <c r="AQ81" i="2" s="1"/>
  <c r="AG102" i="2"/>
  <c r="BB77" i="2"/>
  <c r="BB81" i="2" s="1"/>
  <c r="BB85" i="2" s="1"/>
  <c r="BB89" i="2" s="1"/>
  <c r="BB93" i="2" s="1"/>
  <c r="BB97" i="2" s="1"/>
  <c r="BB101" i="2" s="1"/>
  <c r="AW83" i="2"/>
  <c r="AZ50" i="2"/>
  <c r="BF50" i="2"/>
  <c r="AU50" i="2"/>
  <c r="BG50" i="2"/>
  <c r="AW50" i="2"/>
  <c r="BD50" i="2"/>
  <c r="AQ50" i="2"/>
  <c r="AY54" i="2"/>
  <c r="AP54" i="2"/>
  <c r="BC54" i="2"/>
  <c r="AO54" i="2"/>
  <c r="BA54" i="2"/>
  <c r="AS54" i="2"/>
  <c r="BE54" i="2"/>
  <c r="AQ54" i="2"/>
  <c r="BD54" i="2"/>
  <c r="AW54" i="2"/>
  <c r="BG54" i="2"/>
  <c r="AU54" i="2"/>
  <c r="BF54" i="2"/>
  <c r="AZ54" i="2"/>
  <c r="AQ55" i="2"/>
  <c r="AY55" i="2"/>
  <c r="BD55" i="2"/>
  <c r="AP55" i="2"/>
  <c r="AW55" i="2"/>
  <c r="BC55" i="2"/>
  <c r="BG55" i="2"/>
  <c r="AO55" i="2"/>
  <c r="AU55" i="2"/>
  <c r="BA55" i="2"/>
  <c r="BF55" i="2"/>
  <c r="AS55" i="2"/>
  <c r="AZ55" i="2"/>
  <c r="BE55" i="2"/>
  <c r="AQ75" i="2"/>
  <c r="BD77" i="2"/>
  <c r="AP77" i="2"/>
  <c r="AW77" i="2"/>
  <c r="BC77" i="2"/>
  <c r="BG77" i="2"/>
  <c r="AO77" i="2"/>
  <c r="BF77" i="2"/>
  <c r="AS77" i="2"/>
  <c r="AZ77" i="2"/>
  <c r="BE77" i="2"/>
  <c r="BE50" i="2"/>
  <c r="AS50" i="2"/>
  <c r="BA50" i="2"/>
  <c r="AO50" i="2"/>
  <c r="BC50" i="2"/>
  <c r="AP50" i="2"/>
  <c r="AQ49" i="2"/>
  <c r="AY49" i="2"/>
  <c r="BD49" i="2"/>
  <c r="AP49" i="2"/>
  <c r="AW49" i="2"/>
  <c r="BC49" i="2"/>
  <c r="BG49" i="2"/>
  <c r="AO49" i="2"/>
  <c r="AU49" i="2"/>
  <c r="BA49" i="2"/>
  <c r="BF49" i="2"/>
  <c r="AS49" i="2"/>
  <c r="AZ49" i="2"/>
  <c r="BE49" i="2"/>
  <c r="BE75" i="2"/>
  <c r="AZ75" i="2"/>
  <c r="AS75" i="2"/>
  <c r="BF75" i="2"/>
  <c r="BA75" i="2"/>
  <c r="AU75" i="2"/>
  <c r="AO75" i="2"/>
  <c r="BE81" i="2"/>
  <c r="AZ81" i="2"/>
  <c r="AS81" i="2"/>
  <c r="BF81" i="2"/>
  <c r="BA81" i="2"/>
  <c r="AU81" i="2"/>
  <c r="AO81" i="2"/>
  <c r="BB15" i="2"/>
  <c r="AV32" i="2"/>
  <c r="AV36" i="2" s="1"/>
  <c r="AV40" i="2" s="1"/>
  <c r="AV44" i="2" s="1"/>
  <c r="AV48" i="2" s="1"/>
  <c r="AV52" i="2" s="1"/>
  <c r="AV56" i="2" s="1"/>
  <c r="AV60" i="2" s="1"/>
  <c r="AV64" i="2" s="1"/>
  <c r="AV69" i="2" s="1"/>
  <c r="AV73" i="2" s="1"/>
  <c r="AQ53" i="2"/>
  <c r="AY53" i="2"/>
  <c r="BD53" i="2"/>
  <c r="AP53" i="2"/>
  <c r="AW53" i="2"/>
  <c r="BC53" i="2"/>
  <c r="BG53" i="2"/>
  <c r="AO53" i="2"/>
  <c r="AU53" i="2"/>
  <c r="BA53" i="2"/>
  <c r="BF53" i="2"/>
  <c r="AS53" i="2"/>
  <c r="AZ53" i="2"/>
  <c r="BE53" i="2"/>
  <c r="BA15" i="2"/>
  <c r="BC15" i="2"/>
  <c r="AO15" i="2"/>
  <c r="BE15" i="2"/>
  <c r="BF15" i="2"/>
  <c r="AY15" i="2"/>
  <c r="AZ15" i="2"/>
  <c r="AS15" i="2"/>
  <c r="AU15" i="2"/>
  <c r="AV15" i="2" s="1"/>
  <c r="BD15" i="2"/>
  <c r="AW15" i="2"/>
  <c r="AP15" i="2"/>
  <c r="AQ15" i="2"/>
  <c r="AR15" i="2" s="1"/>
  <c r="BG15" i="2"/>
  <c r="AX15" i="2"/>
  <c r="AT15" i="2"/>
  <c r="AO70" i="2"/>
  <c r="AU70" i="2"/>
  <c r="BA70" i="2"/>
  <c r="BF70" i="2"/>
  <c r="AS70" i="2"/>
  <c r="AZ70" i="2"/>
  <c r="BE70" i="2"/>
  <c r="AQ70" i="2"/>
  <c r="AY70" i="2"/>
  <c r="BD70" i="2"/>
  <c r="AP70" i="2"/>
  <c r="AW70" i="2"/>
  <c r="BC70" i="2"/>
  <c r="BG70" i="2"/>
  <c r="AY14" i="2"/>
  <c r="BA14" i="2"/>
  <c r="BC14" i="2"/>
  <c r="BG14" i="2"/>
  <c r="AW14" i="2"/>
  <c r="AP14" i="2"/>
  <c r="AQ14" i="2"/>
  <c r="AR14" i="2" s="1"/>
  <c r="AR18" i="2" s="1"/>
  <c r="AR22" i="2" s="1"/>
  <c r="AR26" i="2" s="1"/>
  <c r="AR30" i="2" s="1"/>
  <c r="AR34" i="2" s="1"/>
  <c r="AR38" i="2" s="1"/>
  <c r="AR42" i="2" s="1"/>
  <c r="AR46" i="2" s="1"/>
  <c r="AZ14" i="2"/>
  <c r="AS14" i="2"/>
  <c r="AT14" i="2" s="1"/>
  <c r="AT18" i="2" s="1"/>
  <c r="AT22" i="2" s="1"/>
  <c r="AT26" i="2" s="1"/>
  <c r="AT30" i="2" s="1"/>
  <c r="AT34" i="2" s="1"/>
  <c r="AT38" i="2" s="1"/>
  <c r="AT42" i="2" s="1"/>
  <c r="AT46" i="2" s="1"/>
  <c r="AU14" i="2"/>
  <c r="AV14" i="2" s="1"/>
  <c r="AV18" i="2" s="1"/>
  <c r="AV22" i="2" s="1"/>
  <c r="AV26" i="2" s="1"/>
  <c r="AV30" i="2" s="1"/>
  <c r="AV34" i="2" s="1"/>
  <c r="AV38" i="2" s="1"/>
  <c r="AV42" i="2" s="1"/>
  <c r="AV46" i="2" s="1"/>
  <c r="BD14" i="2"/>
  <c r="AO14" i="2"/>
  <c r="BE14" i="2"/>
  <c r="BF14" i="2"/>
  <c r="AX14" i="2"/>
  <c r="AX18" i="2" s="1"/>
  <c r="AX22" i="2" s="1"/>
  <c r="AX26" i="2" s="1"/>
  <c r="AX30" i="2" s="1"/>
  <c r="AX34" i="2" s="1"/>
  <c r="AX38" i="2" s="1"/>
  <c r="AX42" i="2" s="1"/>
  <c r="AX46" i="2" s="1"/>
  <c r="AX50" i="2" s="1"/>
  <c r="AX54" i="2" s="1"/>
  <c r="AX58" i="2" s="1"/>
  <c r="AX62" i="2" s="1"/>
  <c r="AX67" i="2" s="1"/>
  <c r="AX71" i="2" s="1"/>
  <c r="BB14" i="2"/>
  <c r="BB18" i="2" s="1"/>
  <c r="BB22" i="2" s="1"/>
  <c r="BB26" i="2" s="1"/>
  <c r="BB30" i="2" s="1"/>
  <c r="BB34" i="2" s="1"/>
  <c r="BB38" i="2" s="1"/>
  <c r="BB42" i="2" s="1"/>
  <c r="BB46" i="2" s="1"/>
  <c r="BB50" i="2" s="1"/>
  <c r="BB54" i="2" s="1"/>
  <c r="BB58" i="2" s="1"/>
  <c r="BB62" i="2" s="1"/>
  <c r="BB67" i="2" s="1"/>
  <c r="BB71" i="2" s="1"/>
  <c r="BB75" i="2" s="1"/>
  <c r="BB79" i="2" s="1"/>
  <c r="BG75" i="2"/>
  <c r="BC75" i="2"/>
  <c r="AW75" i="2"/>
  <c r="AP75" i="2"/>
  <c r="BD75" i="2"/>
  <c r="AY75" i="2"/>
  <c r="BG81" i="2"/>
  <c r="BC81" i="2"/>
  <c r="AW81" i="2"/>
  <c r="AP81" i="2"/>
  <c r="BD81" i="2"/>
  <c r="AY81" i="2"/>
  <c r="AX32" i="2"/>
  <c r="AX36" i="2" s="1"/>
  <c r="AX40" i="2" s="1"/>
  <c r="AX44" i="2" s="1"/>
  <c r="AX48" i="2" s="1"/>
  <c r="AX52" i="2" s="1"/>
  <c r="AX56" i="2" s="1"/>
  <c r="AX60" i="2" s="1"/>
  <c r="AX64" i="2" s="1"/>
  <c r="AX69" i="2" s="1"/>
  <c r="AX73" i="2" s="1"/>
  <c r="AR32" i="2"/>
  <c r="AR36" i="2" s="1"/>
  <c r="AR40" i="2" s="1"/>
  <c r="AR44" i="2" s="1"/>
  <c r="AR48" i="2" s="1"/>
  <c r="AR52" i="2" s="1"/>
  <c r="AR56" i="2" s="1"/>
  <c r="AR60" i="2" s="1"/>
  <c r="AR64" i="2" s="1"/>
  <c r="AR69" i="2" s="1"/>
  <c r="AR73" i="2" s="1"/>
  <c r="AO101" i="2"/>
  <c r="AQ101" i="2"/>
  <c r="AU101" i="2"/>
  <c r="AY101" i="2"/>
  <c r="BA101" i="2"/>
  <c r="BD101" i="2"/>
  <c r="BF101" i="2"/>
  <c r="AP101" i="2"/>
  <c r="AS101" i="2"/>
  <c r="AW101" i="2"/>
  <c r="AZ101" i="2"/>
  <c r="BC101" i="2"/>
  <c r="BE101" i="2"/>
  <c r="BG101" i="2"/>
  <c r="M74" i="2"/>
  <c r="AO100" i="2"/>
  <c r="AQ100" i="2"/>
  <c r="AU100" i="2"/>
  <c r="AY100" i="2"/>
  <c r="BA100" i="2"/>
  <c r="BD100" i="2"/>
  <c r="BF100" i="2"/>
  <c r="AP100" i="2"/>
  <c r="AS100" i="2"/>
  <c r="AW100" i="2"/>
  <c r="AZ100" i="2"/>
  <c r="BC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G29" i="2"/>
  <c r="M68" i="2"/>
  <c r="M29" i="2"/>
  <c r="AR77" i="2" l="1"/>
  <c r="AR81" i="2" s="1"/>
  <c r="AR85" i="2" s="1"/>
  <c r="AR89" i="2" s="1"/>
  <c r="AR93" i="2" s="1"/>
  <c r="AR97" i="2" s="1"/>
  <c r="AR101" i="2" s="1"/>
  <c r="AV77" i="2"/>
  <c r="AV81" i="2" s="1"/>
  <c r="AV85" i="2" s="1"/>
  <c r="AV89" i="2" s="1"/>
  <c r="AV93" i="2" s="1"/>
  <c r="AV97" i="2" s="1"/>
  <c r="AV101" i="2" s="1"/>
  <c r="BA77" i="2"/>
  <c r="AY77" i="2"/>
  <c r="AU77" i="2"/>
  <c r="AT50" i="2"/>
  <c r="AT54" i="2" s="1"/>
  <c r="AT58" i="2" s="1"/>
  <c r="AT62" i="2" s="1"/>
  <c r="AT67" i="2" s="1"/>
  <c r="AT71" i="2" s="1"/>
  <c r="AU83" i="2"/>
  <c r="BE83" i="2"/>
  <c r="BB83" i="2"/>
  <c r="BB87" i="2" s="1"/>
  <c r="BB91" i="2" s="1"/>
  <c r="BB95" i="2" s="1"/>
  <c r="BB99" i="2" s="1"/>
  <c r="AP83" i="2"/>
  <c r="BA83" i="2"/>
  <c r="AQ83" i="2"/>
  <c r="AZ83" i="2"/>
  <c r="AX77" i="2"/>
  <c r="AX81" i="2" s="1"/>
  <c r="AX85" i="2" s="1"/>
  <c r="AX89" i="2" s="1"/>
  <c r="AX93" i="2" s="1"/>
  <c r="AX97" i="2" s="1"/>
  <c r="AX101" i="2" s="1"/>
  <c r="AO83" i="2"/>
  <c r="BC83" i="2"/>
  <c r="AY83" i="2"/>
  <c r="AS83" i="2"/>
  <c r="BG83" i="2"/>
  <c r="BD83" i="2"/>
  <c r="BF83" i="2"/>
  <c r="AR50" i="2"/>
  <c r="AR54" i="2" s="1"/>
  <c r="AR58" i="2" s="1"/>
  <c r="AR62" i="2" s="1"/>
  <c r="AR67" i="2" s="1"/>
  <c r="AR71" i="2" s="1"/>
  <c r="AR75" i="2" s="1"/>
  <c r="AR79" i="2" s="1"/>
  <c r="AV50" i="2"/>
  <c r="AV54" i="2" s="1"/>
  <c r="AV58" i="2" s="1"/>
  <c r="AV62" i="2" s="1"/>
  <c r="AV67" i="2" s="1"/>
  <c r="AV71" i="2" s="1"/>
  <c r="AV75" i="2" s="1"/>
  <c r="AV79" i="2" s="1"/>
  <c r="AV83" i="2" s="1"/>
  <c r="AV87" i="2" s="1"/>
  <c r="AV91" i="2" s="1"/>
  <c r="AV95" i="2" s="1"/>
  <c r="AV99" i="2" s="1"/>
  <c r="AT77" i="2"/>
  <c r="AT81" i="2" s="1"/>
  <c r="AT85" i="2" s="1"/>
  <c r="AT89" i="2" s="1"/>
  <c r="AT93" i="2" s="1"/>
  <c r="AT97" i="2" s="1"/>
  <c r="AT101" i="2" s="1"/>
  <c r="AX75" i="2"/>
  <c r="AX79" i="2" s="1"/>
  <c r="AX83" i="2" s="1"/>
  <c r="AX87" i="2" s="1"/>
  <c r="AX91" i="2" s="1"/>
  <c r="AX95" i="2" s="1"/>
  <c r="AX99" i="2" s="1"/>
  <c r="AU68" i="2"/>
  <c r="BF68" i="2"/>
  <c r="AZ68" i="2"/>
  <c r="AO68" i="2"/>
  <c r="BA68" i="2"/>
  <c r="AS68" i="2"/>
  <c r="BE68" i="2"/>
  <c r="AQ68" i="2"/>
  <c r="BC68" i="2"/>
  <c r="AP68" i="2"/>
  <c r="AY68" i="2"/>
  <c r="BG68" i="2"/>
  <c r="AW68" i="2"/>
  <c r="BD68" i="2"/>
  <c r="AQ29" i="2"/>
  <c r="AR29" i="2" s="1"/>
  <c r="AR33" i="2" s="1"/>
  <c r="AR37" i="2" s="1"/>
  <c r="AR41" i="2" s="1"/>
  <c r="AR45" i="2" s="1"/>
  <c r="AR49" i="2" s="1"/>
  <c r="AR53" i="2" s="1"/>
  <c r="AR57" i="2" s="1"/>
  <c r="AR61" i="2" s="1"/>
  <c r="BD29" i="2"/>
  <c r="AW29" i="2"/>
  <c r="AX29" i="2" s="1"/>
  <c r="AX33" i="2" s="1"/>
  <c r="AX37" i="2" s="1"/>
  <c r="AX41" i="2" s="1"/>
  <c r="AX45" i="2" s="1"/>
  <c r="AX49" i="2" s="1"/>
  <c r="AX53" i="2" s="1"/>
  <c r="AX57" i="2" s="1"/>
  <c r="AX61" i="2" s="1"/>
  <c r="BG29" i="2"/>
  <c r="AU29" i="2"/>
  <c r="AV29" i="2" s="1"/>
  <c r="AV33" i="2" s="1"/>
  <c r="AV37" i="2" s="1"/>
  <c r="AV41" i="2" s="1"/>
  <c r="AV45" i="2" s="1"/>
  <c r="AV49" i="2" s="1"/>
  <c r="AV53" i="2" s="1"/>
  <c r="AV57" i="2" s="1"/>
  <c r="AV61" i="2" s="1"/>
  <c r="BF29" i="2"/>
  <c r="AZ29" i="2"/>
  <c r="AY29" i="2"/>
  <c r="AP29" i="2"/>
  <c r="BC29" i="2"/>
  <c r="AO29" i="2"/>
  <c r="BA29" i="2"/>
  <c r="AS29" i="2"/>
  <c r="AT29" i="2" s="1"/>
  <c r="AT33" i="2" s="1"/>
  <c r="AT37" i="2" s="1"/>
  <c r="AT41" i="2" s="1"/>
  <c r="AT45" i="2" s="1"/>
  <c r="AT49" i="2" s="1"/>
  <c r="AT53" i="2" s="1"/>
  <c r="AT57" i="2" s="1"/>
  <c r="AT61" i="2" s="1"/>
  <c r="BE29" i="2"/>
  <c r="AO74" i="2"/>
  <c r="AU74" i="2"/>
  <c r="BA74" i="2"/>
  <c r="BF74" i="2"/>
  <c r="AS74" i="2"/>
  <c r="AZ74" i="2"/>
  <c r="BE74" i="2"/>
  <c r="AQ74" i="2"/>
  <c r="AY74" i="2"/>
  <c r="BD74" i="2"/>
  <c r="AP74" i="2"/>
  <c r="AW74" i="2"/>
  <c r="BC74" i="2"/>
  <c r="BG74" i="2"/>
  <c r="BB29" i="2"/>
  <c r="BB33" i="2" s="1"/>
  <c r="BB37" i="2" s="1"/>
  <c r="BB41" i="2" s="1"/>
  <c r="BB45" i="2" s="1"/>
  <c r="BB49" i="2" s="1"/>
  <c r="BB53" i="2" s="1"/>
  <c r="BB57" i="2" s="1"/>
  <c r="BB61" i="2" s="1"/>
  <c r="BB66" i="2" s="1"/>
  <c r="BB70" i="2" s="1"/>
  <c r="BB74" i="2" s="1"/>
  <c r="BB78" i="2" s="1"/>
  <c r="BB82" i="2" s="1"/>
  <c r="BB86" i="2" s="1"/>
  <c r="BB90" i="2" s="1"/>
  <c r="BB94" i="2" s="1"/>
  <c r="BB98" i="2" s="1"/>
  <c r="BB102" i="2" s="1"/>
  <c r="AV19" i="2"/>
  <c r="AV23" i="2" s="1"/>
  <c r="AV27" i="2" s="1"/>
  <c r="AV31" i="2" s="1"/>
  <c r="AV35" i="2" s="1"/>
  <c r="AV39" i="2" s="1"/>
  <c r="AV43" i="2" s="1"/>
  <c r="AV47" i="2" s="1"/>
  <c r="AV51" i="2" s="1"/>
  <c r="AV55" i="2" s="1"/>
  <c r="AV59" i="2" s="1"/>
  <c r="AV63" i="2" s="1"/>
  <c r="AQ72" i="2"/>
  <c r="AY72" i="2"/>
  <c r="BD72" i="2"/>
  <c r="AP72" i="2"/>
  <c r="AW72" i="2"/>
  <c r="BC72" i="2"/>
  <c r="BG72" i="2"/>
  <c r="AO72" i="2"/>
  <c r="AU72" i="2"/>
  <c r="BA72" i="2"/>
  <c r="BF72" i="2"/>
  <c r="AS72" i="2"/>
  <c r="AZ72" i="2"/>
  <c r="BE72" i="2"/>
  <c r="AR19" i="2"/>
  <c r="AR23" i="2" s="1"/>
  <c r="AR27" i="2" s="1"/>
  <c r="AR31" i="2" s="1"/>
  <c r="AR35" i="2" s="1"/>
  <c r="AR39" i="2" s="1"/>
  <c r="AR43" i="2" s="1"/>
  <c r="AR47" i="2" s="1"/>
  <c r="AR51" i="2" s="1"/>
  <c r="AR55" i="2" s="1"/>
  <c r="AR59" i="2" s="1"/>
  <c r="AR63" i="2" s="1"/>
  <c r="AX19" i="2"/>
  <c r="AX23" i="2" s="1"/>
  <c r="AX27" i="2" s="1"/>
  <c r="AX31" i="2" s="1"/>
  <c r="AX35" i="2" s="1"/>
  <c r="AX39" i="2" s="1"/>
  <c r="AX43" i="2" s="1"/>
  <c r="AX47" i="2" s="1"/>
  <c r="AX51" i="2" s="1"/>
  <c r="AX55" i="2" s="1"/>
  <c r="AX59" i="2" s="1"/>
  <c r="AX63" i="2" s="1"/>
  <c r="AX68" i="2" s="1"/>
  <c r="BB19" i="2"/>
  <c r="BB23" i="2" s="1"/>
  <c r="BB27" i="2" s="1"/>
  <c r="BB31" i="2" s="1"/>
  <c r="BB35" i="2" s="1"/>
  <c r="BB39" i="2" s="1"/>
  <c r="BB43" i="2" s="1"/>
  <c r="BB47" i="2" s="1"/>
  <c r="BB51" i="2" s="1"/>
  <c r="BB55" i="2" s="1"/>
  <c r="BB59" i="2" s="1"/>
  <c r="BB63" i="2" s="1"/>
  <c r="BB68" i="2" s="1"/>
  <c r="BB72" i="2" s="1"/>
  <c r="BB76" i="2" s="1"/>
  <c r="BB80" i="2" s="1"/>
  <c r="BB84" i="2" s="1"/>
  <c r="BB88" i="2" s="1"/>
  <c r="BB92" i="2" s="1"/>
  <c r="BB96" i="2" s="1"/>
  <c r="BB100" i="2" s="1"/>
  <c r="AO66" i="2"/>
  <c r="AU66" i="2"/>
  <c r="BA66" i="2"/>
  <c r="BF66" i="2"/>
  <c r="AS66" i="2"/>
  <c r="AZ66" i="2"/>
  <c r="BE66" i="2"/>
  <c r="AQ66" i="2"/>
  <c r="AY66" i="2"/>
  <c r="BD66" i="2"/>
  <c r="AP66" i="2"/>
  <c r="AW66" i="2"/>
  <c r="BC66" i="2"/>
  <c r="BG66" i="2"/>
  <c r="AT19" i="2"/>
  <c r="AT23" i="2" s="1"/>
  <c r="AT27" i="2" s="1"/>
  <c r="AT31" i="2" s="1"/>
  <c r="AT35" i="2" s="1"/>
  <c r="AT39" i="2" s="1"/>
  <c r="AT43" i="2" s="1"/>
  <c r="AT47" i="2" s="1"/>
  <c r="AT51" i="2" s="1"/>
  <c r="AT55" i="2" s="1"/>
  <c r="AT59" i="2" s="1"/>
  <c r="AT63" i="2" s="1"/>
  <c r="AT75" i="2"/>
  <c r="AT79" i="2" s="1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R83" i="2" l="1"/>
  <c r="AR87" i="2" s="1"/>
  <c r="AR91" i="2" s="1"/>
  <c r="AR95" i="2" s="1"/>
  <c r="AR99" i="2" s="1"/>
  <c r="AT68" i="2"/>
  <c r="AT72" i="2" s="1"/>
  <c r="AT76" i="2" s="1"/>
  <c r="AT80" i="2" s="1"/>
  <c r="AT84" i="2" s="1"/>
  <c r="AT88" i="2" s="1"/>
  <c r="AT92" i="2" s="1"/>
  <c r="AT96" i="2" s="1"/>
  <c r="AT100" i="2" s="1"/>
  <c r="AR68" i="2"/>
  <c r="AR72" i="2" s="1"/>
  <c r="AR76" i="2" s="1"/>
  <c r="AR80" i="2" s="1"/>
  <c r="AR84" i="2" s="1"/>
  <c r="AR88" i="2" s="1"/>
  <c r="AR92" i="2" s="1"/>
  <c r="AR96" i="2" s="1"/>
  <c r="AR100" i="2" s="1"/>
  <c r="AV68" i="2"/>
  <c r="AV72" i="2" s="1"/>
  <c r="AV76" i="2" s="1"/>
  <c r="AV80" i="2" s="1"/>
  <c r="AV84" i="2" s="1"/>
  <c r="AV88" i="2" s="1"/>
  <c r="AV92" i="2" s="1"/>
  <c r="AV96" i="2" s="1"/>
  <c r="AV100" i="2" s="1"/>
  <c r="AT83" i="2"/>
  <c r="AT87" i="2" s="1"/>
  <c r="AT91" i="2" s="1"/>
  <c r="AT95" i="2" s="1"/>
  <c r="AT99" i="2" s="1"/>
  <c r="AR66" i="2"/>
  <c r="AR70" i="2" s="1"/>
  <c r="AR74" i="2" s="1"/>
  <c r="AR78" i="2" s="1"/>
  <c r="AR82" i="2" s="1"/>
  <c r="AR86" i="2" s="1"/>
  <c r="AR90" i="2" s="1"/>
  <c r="AR94" i="2" s="1"/>
  <c r="AR98" i="2" s="1"/>
  <c r="AR102" i="2" s="1"/>
  <c r="AX66" i="2"/>
  <c r="AX70" i="2" s="1"/>
  <c r="AX74" i="2" s="1"/>
  <c r="AX78" i="2" s="1"/>
  <c r="AX82" i="2" s="1"/>
  <c r="AX86" i="2" s="1"/>
  <c r="AX90" i="2" s="1"/>
  <c r="AX94" i="2" s="1"/>
  <c r="AX98" i="2" s="1"/>
  <c r="AX102" i="2" s="1"/>
  <c r="AT66" i="2"/>
  <c r="AT70" i="2" s="1"/>
  <c r="AT74" i="2" s="1"/>
  <c r="AT78" i="2" s="1"/>
  <c r="AT82" i="2" s="1"/>
  <c r="AT86" i="2" s="1"/>
  <c r="AT90" i="2" s="1"/>
  <c r="AT94" i="2" s="1"/>
  <c r="AT98" i="2" s="1"/>
  <c r="AT102" i="2" s="1"/>
  <c r="AV66" i="2"/>
  <c r="AV70" i="2" s="1"/>
  <c r="AV74" i="2" s="1"/>
  <c r="AV78" i="2" s="1"/>
  <c r="AV82" i="2" s="1"/>
  <c r="AV86" i="2" s="1"/>
  <c r="AV90" i="2" s="1"/>
  <c r="AV94" i="2" s="1"/>
  <c r="AV98" i="2" s="1"/>
  <c r="AV102" i="2" s="1"/>
  <c r="AX72" i="2"/>
  <c r="AX76" i="2" s="1"/>
  <c r="AX80" i="2" s="1"/>
  <c r="AX84" i="2" s="1"/>
  <c r="AX88" i="2" s="1"/>
  <c r="AX92" i="2" s="1"/>
  <c r="AX96" i="2" s="1"/>
  <c r="AX100" i="2" s="1"/>
</calcChain>
</file>

<file path=xl/sharedStrings.xml><?xml version="1.0" encoding="utf-8"?>
<sst xmlns="http://schemas.openxmlformats.org/spreadsheetml/2006/main" count="177" uniqueCount="166">
  <si>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</si>
  <si>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</si>
  <si>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</si>
  <si>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</si>
  <si>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</si>
  <si>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</si>
  <si>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</si>
  <si>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</si>
  <si>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</si>
  <si>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</si>
  <si>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</si>
  <si>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</si>
  <si>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</si>
  <si>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</si>
  <si>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</si>
  <si>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</si>
  <si>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</si>
  <si>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</si>
  <si>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</si>
  <si>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</si>
  <si>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</si>
  <si>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</si>
  <si>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</si>
  <si>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</si>
  <si>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</si>
  <si>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</si>
  <si>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</si>
  <si>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</si>
  <si>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</si>
  <si>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</si>
  <si>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</si>
  <si>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</si>
  <si>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</si>
  <si>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</si>
  <si>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</si>
  <si>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</si>
  <si>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</si>
  <si>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</si>
  <si>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</si>
  <si>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</si>
  <si>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</si>
  <si>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</si>
  <si>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</si>
  <si>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</si>
  <si>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</si>
  <si>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</si>
  <si>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</si>
  <si>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</si>
  <si>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</si>
  <si>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</si>
  <si>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</si>
  <si>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</si>
  <si>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</si>
  <si>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</si>
  <si>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</si>
  <si>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</si>
  <si>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</si>
  <si>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</si>
  <si>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</si>
  <si>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</si>
  <si>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</si>
  <si>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</si>
  <si>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</si>
  <si>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</si>
  <si>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</si>
  <si>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</si>
  <si>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</si>
  <si>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</si>
  <si>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</si>
  <si>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</si>
  <si>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</si>
  <si>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KULAŠ BALTIĆ ALMEDINA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</si>
  <si>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</si>
  <si>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</si>
  <si>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</si>
  <si>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</si>
  <si>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</si>
  <si>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</si>
  <si>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</si>
  <si>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</si>
  <si>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</si>
  <si>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ALIĆ EDINA</t>
  </si>
  <si>
    <t>TANJO BAJRIĆ ELMA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</si>
  <si>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</si>
  <si>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</si>
  <si>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</si>
  <si>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</si>
  <si>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</si>
  <si>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</si>
  <si>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</si>
  <si>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</si>
  <si>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RAONIĆ RAMILA</t>
  </si>
  <si>
    <t>ĐOZIĆ HANA</t>
  </si>
  <si>
    <t>KAHRIMAN ELZANA</t>
  </si>
  <si>
    <t>ŠUVALIJA ANELA</t>
  </si>
  <si>
    <t>ŠURKOVIĆ HANA</t>
  </si>
  <si>
    <t>DACIĆ BERINA</t>
  </si>
  <si>
    <t>HODŽIĆ ARIJANA</t>
  </si>
  <si>
    <t>MUHAREMOVIĆ HANKA</t>
  </si>
  <si>
    <t>VATREŠ MEDINA</t>
  </si>
  <si>
    <t>LITRIĆ AZRA</t>
  </si>
  <si>
    <t>PALAVRA DALILA</t>
  </si>
  <si>
    <t>ZENUNI ARNELA</t>
  </si>
  <si>
    <t>DEMIROVIĆ PARGAN HAZIRA</t>
  </si>
  <si>
    <t>KORMAN EDIN</t>
  </si>
  <si>
    <t>BRICA MUTILOVIĆ DŽENITA</t>
  </si>
  <si>
    <t>STANIĆ NEVENA</t>
  </si>
  <si>
    <t>ČAUŠEVIĆ ANELA</t>
  </si>
  <si>
    <t>PARIĆ LAGUMDŽIĆ MIRNESA</t>
  </si>
  <si>
    <t>MIZIĆ EDINA</t>
  </si>
  <si>
    <t>POZDERAC ČENGIĆ AJLA</t>
  </si>
  <si>
    <t>KUNOVAC MIRELA</t>
  </si>
  <si>
    <t>ĆOROVIĆ SELMA</t>
  </si>
  <si>
    <t>AHMETOVIĆ MUMINOVIĆ SAMIRA</t>
  </si>
  <si>
    <t>HRVAT SANIDA</t>
  </si>
  <si>
    <t>MILJEVIĆ IRNA</t>
  </si>
  <si>
    <t>ŠEHOVIĆ SEMINA</t>
  </si>
  <si>
    <t>TREŠNJO ILHANA</t>
  </si>
  <si>
    <t>MEDIĆ KARIĆ ADISA</t>
  </si>
  <si>
    <t>BAŠIĆ IRMA</t>
  </si>
  <si>
    <t>ĐOGIĆ SADINA</t>
  </si>
  <si>
    <t>BAŠALIJA ANELA</t>
  </si>
  <si>
    <t>TEŠANOVIĆ TAMARA</t>
  </si>
  <si>
    <t>BOSTANDŽIJA MELISA</t>
  </si>
  <si>
    <t>HALILOVIĆ SMAJOVIĆ MEDINA</t>
  </si>
  <si>
    <t>HADŽIĆ DŽANA</t>
  </si>
  <si>
    <t>MEMOVIĆ EMIRA</t>
  </si>
  <si>
    <t>DEVIĆ NEJRA</t>
  </si>
  <si>
    <t>VALJEVČIĆ JASNA</t>
  </si>
  <si>
    <t>ALIJEVIĆ AMIRA</t>
  </si>
  <si>
    <t>EFENDIĆ SELMA</t>
  </si>
  <si>
    <t>KUSTURA SANELA</t>
  </si>
  <si>
    <t>RAŠČIĆ KADRIĆ ZERINA</t>
  </si>
  <si>
    <t>HADŽIOMEROVIĆ NARCISA</t>
  </si>
  <si>
    <t>HODŽIĆ ČOVRK ELVEDINA</t>
  </si>
  <si>
    <t>MUTAPČIĆ AIDA</t>
  </si>
  <si>
    <t>TINJAK AMINA</t>
  </si>
  <si>
    <t>SELMANOVIĆ ARMINA</t>
  </si>
  <si>
    <t>LIČINA EMINA</t>
  </si>
  <si>
    <t>ĆERANIĆ HERMINA</t>
  </si>
  <si>
    <t>AHMIĆ MAISA</t>
  </si>
  <si>
    <t>ČAUŠEVIĆ ALMINA</t>
  </si>
  <si>
    <t>BULBUL ARNELA</t>
  </si>
  <si>
    <t>DŽEBO MELISA</t>
  </si>
  <si>
    <t>HANIĆ AMELA</t>
  </si>
  <si>
    <t>MARIĆ SANJIN</t>
  </si>
  <si>
    <t>BEHLIL MERIMA</t>
  </si>
  <si>
    <t>GLADOVIĆ ŠEMSIJA</t>
  </si>
  <si>
    <t>BULJUBAŠIĆ AMILA</t>
  </si>
  <si>
    <t>MUKINOVIĆ LEJLA</t>
  </si>
  <si>
    <t>UGARAK HAJIĆ LATIFA</t>
  </si>
  <si>
    <t>MUHOVIĆ JASMINA</t>
  </si>
  <si>
    <t>GAGULA MURIĆ SEMRA</t>
  </si>
  <si>
    <t>PRLJAČA AZRA</t>
  </si>
  <si>
    <t>KRAJINOVIĆ LARISA</t>
  </si>
  <si>
    <t>SALIHAGIĆ SENIDA</t>
  </si>
  <si>
    <t>SMAJIĆ AMILA</t>
  </si>
  <si>
    <t>HALILOVIĆ NIHADA</t>
  </si>
  <si>
    <t>HABEŠ AMRA</t>
  </si>
  <si>
    <t>ČAMDŽIJA LAMIJA</t>
  </si>
  <si>
    <t>Ustanova: JU OŠ "MEHMEDALIJA MAK DIZDAR"                          Radno mjesto: VODITELJ GRUPE U PRODUŽENOM BORAVKU       a)23</t>
  </si>
  <si>
    <t>PRIGANICA EDINA</t>
  </si>
  <si>
    <t>Predsjednik Komisije: Sabina Aljić           član Komisije: Larisa Jahić         član Komisije: Meliha Bašić Šarac</t>
  </si>
  <si>
    <t>Kandidat čija prijava nije uzeta u razmatranje:KAZAZOVIĆ ENIS-nije priložio diplomu</t>
  </si>
  <si>
    <t>PRENTIĆ GLAMOČIĆ ILDA</t>
  </si>
  <si>
    <t>EFENDIĆ HARUN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</si>
</sst>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u/>
      <sz val="9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8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33" fillId="2" borderId="1" xfId="0" applyFont="1" applyFill="1" applyBorder="1" applyAlignment="1">
      <alignment vertical="center" wrapText="1"/>
    </xf>
    <xf numFmtId="2" fontId="34" fillId="2" borderId="1" xfId="0" applyNumberFormat="1" applyFont="1" applyFill="1" applyBorder="1" applyAlignment="1">
      <alignment horizontal="center" vertical="center" wrapText="1"/>
    </xf>
    <xf numFmtId="1" fontId="34" fillId="2" borderId="1" xfId="0" applyNumberFormat="1" applyFont="1" applyFill="1" applyBorder="1" applyAlignment="1">
      <alignment horizontal="center" vertical="center" wrapText="1"/>
    </xf>
    <xf numFmtId="2" fontId="35" fillId="2" borderId="1" xfId="0" applyNumberFormat="1" applyFont="1" applyFill="1" applyBorder="1" applyAlignment="1">
      <alignment horizontal="center" vertical="center" wrapText="1"/>
    </xf>
    <xf numFmtId="2" fontId="35" fillId="2" borderId="0" xfId="0" applyNumberFormat="1" applyFont="1" applyFill="1" applyAlignment="1">
      <alignment horizontal="center" vertical="center" wrapText="1"/>
    </xf>
    <xf numFmtId="0" fontId="34" fillId="0" borderId="0" xfId="0" applyFont="1" applyAlignment="1">
      <alignment vertical="center" textRotation="180"/>
    </xf>
    <xf numFmtId="0" fontId="34" fillId="2" borderId="1" xfId="0" applyFont="1" applyFill="1" applyBorder="1" applyAlignment="1">
      <alignment horizontal="left" vertical="center"/>
    </xf>
    <xf numFmtId="0" fontId="36" fillId="2" borderId="1" xfId="1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 wrapText="1"/>
    </xf>
    <xf numFmtId="2" fontId="37" fillId="3" borderId="0" xfId="0" applyNumberFormat="1" applyFont="1" applyFill="1" applyAlignment="1">
      <alignment horizontal="right" vertical="center"/>
    </xf>
    <xf numFmtId="2" fontId="31" fillId="3" borderId="0" xfId="0" applyNumberFormat="1" applyFont="1" applyFill="1" applyAlignment="1">
      <alignment horizontal="right" vertical="center"/>
    </xf>
    <xf numFmtId="2" fontId="31" fillId="4" borderId="0" xfId="0" applyNumberFormat="1" applyFont="1" applyFill="1" applyAlignment="1">
      <alignment horizontal="right" vertical="center"/>
    </xf>
    <xf numFmtId="1" fontId="17" fillId="2" borderId="0" xfId="0" applyNumberFormat="1" applyFont="1" applyFill="1" applyAlignment="1">
      <alignment horizontal="center" vertical="center"/>
    </xf>
    <xf numFmtId="2" fontId="38" fillId="3" borderId="0" xfId="0" applyNumberFormat="1" applyFont="1" applyFill="1" applyAlignment="1">
      <alignment horizontal="center" vertical="center"/>
    </xf>
    <xf numFmtId="2" fontId="38" fillId="4" borderId="0" xfId="0" applyNumberFormat="1" applyFont="1" applyFill="1" applyAlignment="1">
      <alignment horizontal="center" vertical="center"/>
    </xf>
    <xf numFmtId="2" fontId="38" fillId="18" borderId="0" xfId="0" applyNumberFormat="1" applyFont="1" applyFill="1" applyAlignment="1">
      <alignment horizontal="center" vertical="center"/>
    </xf>
    <xf numFmtId="2" fontId="38" fillId="18" borderId="0" xfId="1" applyNumberFormat="1" applyFont="1" applyFill="1" applyBorder="1" applyAlignment="1">
      <alignment horizontal="center" vertical="center"/>
    </xf>
    <xf numFmtId="2" fontId="38" fillId="8" borderId="0" xfId="0" applyNumberFormat="1" applyFont="1" applyFill="1" applyAlignment="1">
      <alignment horizontal="center" vertical="center"/>
    </xf>
    <xf numFmtId="2" fontId="38" fillId="8" borderId="0" xfId="1" applyNumberFormat="1" applyFont="1" applyFill="1" applyBorder="1" applyAlignment="1">
      <alignment horizontal="center" vertical="center"/>
    </xf>
    <xf numFmtId="2" fontId="38" fillId="9" borderId="0" xfId="1" applyNumberFormat="1" applyFont="1" applyFill="1" applyBorder="1" applyAlignment="1">
      <alignment horizontal="center" vertical="center"/>
    </xf>
    <xf numFmtId="2" fontId="38" fillId="6" borderId="0" xfId="1" applyNumberFormat="1" applyFont="1" applyFill="1" applyBorder="1" applyAlignment="1">
      <alignment horizontal="center" vertical="center"/>
    </xf>
    <xf numFmtId="2" fontId="38" fillId="11" borderId="0" xfId="0" applyNumberFormat="1" applyFont="1" applyFill="1" applyAlignment="1">
      <alignment horizontal="center" vertical="center"/>
    </xf>
    <xf numFmtId="2" fontId="38" fillId="10" borderId="0" xfId="0" applyNumberFormat="1" applyFont="1" applyFill="1" applyAlignment="1">
      <alignment horizontal="center" vertical="center"/>
    </xf>
    <xf numFmtId="2" fontId="38" fillId="5" borderId="0" xfId="0" applyNumberFormat="1" applyFont="1" applyFill="1" applyAlignment="1">
      <alignment horizontal="center" vertical="center"/>
    </xf>
    <xf numFmtId="2" fontId="38" fillId="5" borderId="0" xfId="1" applyNumberFormat="1" applyFont="1" applyFill="1" applyBorder="1" applyAlignment="1">
      <alignment horizontal="center" vertical="center"/>
    </xf>
    <xf numFmtId="2" fontId="38" fillId="12" borderId="0" xfId="0" applyNumberFormat="1" applyFont="1" applyFill="1" applyAlignment="1">
      <alignment horizontal="center" vertical="center"/>
    </xf>
    <xf numFmtId="2" fontId="38" fillId="7" borderId="0" xfId="0" applyNumberFormat="1" applyFont="1" applyFill="1" applyAlignment="1">
      <alignment horizontal="center" vertical="center"/>
    </xf>
    <xf numFmtId="2" fontId="38" fillId="13" borderId="0" xfId="0" applyNumberFormat="1" applyFont="1" applyFill="1" applyAlignment="1">
      <alignment horizontal="center" vertical="center"/>
    </xf>
    <xf numFmtId="2" fontId="38" fillId="14" borderId="0" xfId="0" applyNumberFormat="1" applyFont="1" applyFill="1" applyAlignment="1">
      <alignment horizontal="center" vertical="center"/>
    </xf>
    <xf numFmtId="2" fontId="38" fillId="15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4"/>
  <sheetViews>
    <sheetView tabSelected="1" view="pageLayout" zoomScaleNormal="80" zoomScaleSheetLayoutView="80" workbookViewId="0">
      <selection activeCell="F37" sqref="F37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71" t="s">
        <v>70</v>
      </c>
      <c r="Q1" s="21"/>
      <c r="R1" s="150" t="s">
        <v>34</v>
      </c>
      <c r="S1" s="150" t="s">
        <v>35</v>
      </c>
      <c r="T1" s="150" t="s">
        <v>36</v>
      </c>
      <c r="U1" s="26"/>
      <c r="V1" s="155" t="s">
        <v>7</v>
      </c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8" t="s">
        <v>8</v>
      </c>
      <c r="AI1" s="158"/>
      <c r="AJ1" s="159" t="s">
        <v>11</v>
      </c>
      <c r="AK1" s="160" t="s">
        <v>30</v>
      </c>
      <c r="AL1" s="161" t="s">
        <v>32</v>
      </c>
      <c r="AM1" s="157" t="s">
        <v>33</v>
      </c>
      <c r="AN1" s="54"/>
      <c r="AO1" s="32"/>
      <c r="AP1" s="32"/>
      <c r="AQ1" s="153"/>
      <c r="AR1" s="153"/>
      <c r="AS1" s="153"/>
      <c r="AT1" s="153"/>
      <c r="AU1" s="153"/>
      <c r="AV1" s="153"/>
      <c r="AW1" s="153"/>
      <c r="AX1" s="153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72" t="s">
        <v>67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1"/>
      <c r="Q2" s="21"/>
      <c r="R2" s="151"/>
      <c r="S2" s="151"/>
      <c r="T2" s="151"/>
      <c r="U2" s="26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8"/>
      <c r="AI2" s="158"/>
      <c r="AJ2" s="159"/>
      <c r="AK2" s="160"/>
      <c r="AL2" s="161"/>
      <c r="AM2" s="157"/>
      <c r="AN2" s="54"/>
      <c r="AO2" s="152" t="s">
        <v>12</v>
      </c>
      <c r="AP2" s="162" t="s">
        <v>13</v>
      </c>
      <c r="AQ2" s="156" t="s">
        <v>14</v>
      </c>
      <c r="AR2" s="156"/>
      <c r="AS2" s="154" t="s">
        <v>15</v>
      </c>
      <c r="AT2" s="154"/>
      <c r="AU2" s="181" t="s">
        <v>16</v>
      </c>
      <c r="AV2" s="181"/>
      <c r="AW2" s="186" t="s">
        <v>17</v>
      </c>
      <c r="AX2" s="186"/>
      <c r="AY2" s="187" t="s">
        <v>18</v>
      </c>
      <c r="AZ2" s="185" t="s">
        <v>19</v>
      </c>
      <c r="BA2" s="182" t="s">
        <v>20</v>
      </c>
      <c r="BB2" s="45"/>
      <c r="BC2" s="183" t="s">
        <v>21</v>
      </c>
      <c r="BD2" s="184" t="s">
        <v>22</v>
      </c>
      <c r="BE2" s="177" t="s">
        <v>23</v>
      </c>
      <c r="BF2" s="177"/>
      <c r="BG2" s="177"/>
      <c r="BH2" s="1"/>
    </row>
    <row r="3" spans="1:60" s="11" customFormat="1" ht="10.15" customHeight="1" x14ac:dyDescent="0.25">
      <c r="A3" s="20"/>
      <c r="M3" s="8"/>
      <c r="N3" s="8"/>
      <c r="O3" s="8"/>
      <c r="P3" s="171"/>
      <c r="Q3" s="21"/>
      <c r="R3" s="151"/>
      <c r="S3" s="151"/>
      <c r="T3" s="151"/>
      <c r="U3" s="26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8"/>
      <c r="AI3" s="158"/>
      <c r="AJ3" s="159"/>
      <c r="AK3" s="160"/>
      <c r="AL3" s="161"/>
      <c r="AM3" s="157"/>
      <c r="AN3" s="54"/>
      <c r="AO3" s="152"/>
      <c r="AP3" s="162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87"/>
      <c r="AZ3" s="185"/>
      <c r="BA3" s="182"/>
      <c r="BB3" s="48" t="s">
        <v>56</v>
      </c>
      <c r="BC3" s="183"/>
      <c r="BD3" s="184"/>
      <c r="BE3" s="177"/>
      <c r="BF3" s="177"/>
      <c r="BG3" s="177"/>
      <c r="BH3" s="10"/>
    </row>
    <row r="4" spans="1:60" s="11" customFormat="1" ht="13.9" customHeight="1" x14ac:dyDescent="0.25">
      <c r="A4" s="62" t="s">
        <v>160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71"/>
      <c r="Q4" s="21"/>
      <c r="R4" s="151"/>
      <c r="S4" s="151"/>
      <c r="T4" s="151"/>
      <c r="U4" s="26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8"/>
      <c r="AI4" s="158"/>
      <c r="AJ4" s="159"/>
      <c r="AK4" s="160"/>
      <c r="AL4" s="161"/>
      <c r="AM4" s="157"/>
      <c r="AN4" s="54"/>
      <c r="AO4" s="152"/>
      <c r="AP4" s="162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87"/>
      <c r="AZ4" s="185"/>
      <c r="BA4" s="182"/>
      <c r="BB4" s="35">
        <v>0.3</v>
      </c>
      <c r="BC4" s="183"/>
      <c r="BD4" s="184"/>
      <c r="BE4" s="178" t="s">
        <v>57</v>
      </c>
      <c r="BF4" s="179" t="s">
        <v>58</v>
      </c>
      <c r="BG4" s="180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71"/>
      <c r="Q5" s="21"/>
      <c r="R5" s="151"/>
      <c r="S5" s="151"/>
      <c r="T5" s="151"/>
      <c r="U5" s="26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8"/>
      <c r="AI5" s="158"/>
      <c r="AJ5" s="159"/>
      <c r="AK5" s="160"/>
      <c r="AL5" s="161"/>
      <c r="AM5" s="157"/>
      <c r="AN5" s="54"/>
      <c r="AO5" s="152"/>
      <c r="AP5" s="162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87"/>
      <c r="AZ5" s="185"/>
      <c r="BA5" s="182"/>
      <c r="BB5" s="55">
        <v>0</v>
      </c>
      <c r="BC5" s="183"/>
      <c r="BD5" s="184"/>
      <c r="BE5" s="178"/>
      <c r="BF5" s="179"/>
      <c r="BG5" s="180"/>
      <c r="BH5" s="10"/>
    </row>
    <row r="6" spans="1:60" s="11" customFormat="1" ht="130.9" customHeight="1" x14ac:dyDescent="0.25">
      <c r="A6" s="170" t="s">
        <v>0</v>
      </c>
      <c r="B6" s="164" t="s">
        <v>9</v>
      </c>
      <c r="C6" s="165"/>
      <c r="D6" s="165"/>
      <c r="E6" s="165"/>
      <c r="F6" s="165"/>
      <c r="G6" s="166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73" t="s">
        <v>1</v>
      </c>
      <c r="N6" s="173" t="s">
        <v>6</v>
      </c>
      <c r="O6" s="4"/>
      <c r="P6" s="171"/>
      <c r="Q6" s="21"/>
      <c r="R6" s="151"/>
      <c r="S6" s="151"/>
      <c r="T6" s="151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55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70"/>
      <c r="B7" s="167" t="s">
        <v>7</v>
      </c>
      <c r="C7" s="168"/>
      <c r="D7" s="168"/>
      <c r="E7" s="168"/>
      <c r="F7" s="168"/>
      <c r="G7" s="169"/>
      <c r="H7" s="170" t="s">
        <v>8</v>
      </c>
      <c r="I7" s="170" t="s">
        <v>11</v>
      </c>
      <c r="J7" s="170" t="s">
        <v>30</v>
      </c>
      <c r="K7" s="170" t="s">
        <v>32</v>
      </c>
      <c r="L7" s="170" t="s">
        <v>33</v>
      </c>
      <c r="M7" s="174"/>
      <c r="N7" s="174"/>
      <c r="O7" s="4"/>
      <c r="P7" s="171"/>
      <c r="Q7" s="21"/>
      <c r="R7" s="151"/>
      <c r="S7" s="151"/>
      <c r="T7" s="151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55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70"/>
      <c r="B8" s="167" t="s">
        <v>25</v>
      </c>
      <c r="C8" s="168"/>
      <c r="D8" s="168"/>
      <c r="E8" s="168"/>
      <c r="F8" s="169"/>
      <c r="G8" s="170" t="s">
        <v>26</v>
      </c>
      <c r="H8" s="170"/>
      <c r="I8" s="170"/>
      <c r="J8" s="170"/>
      <c r="K8" s="170"/>
      <c r="L8" s="170"/>
      <c r="M8" s="174"/>
      <c r="N8" s="174"/>
      <c r="O8" s="4"/>
      <c r="P8" s="171"/>
      <c r="Q8" s="21"/>
      <c r="R8" s="151"/>
      <c r="S8" s="151"/>
      <c r="T8" s="151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55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70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70"/>
      <c r="H9" s="170"/>
      <c r="I9" s="170"/>
      <c r="J9" s="170"/>
      <c r="K9" s="170"/>
      <c r="L9" s="170"/>
      <c r="M9" s="174"/>
      <c r="N9" s="174"/>
      <c r="O9" s="4"/>
      <c r="P9" s="171"/>
      <c r="Q9" s="21"/>
      <c r="R9" s="151"/>
      <c r="S9" s="151"/>
      <c r="T9" s="151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55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hidden="1" customHeight="1" x14ac:dyDescent="0.25">
      <c r="A10" s="58" t="s">
        <v>94</v>
      </c>
      <c r="B10" s="28">
        <f>V10</f>
        <v>0</v>
      </c>
      <c r="C10" s="28">
        <v>22.5</v>
      </c>
      <c r="D10" s="28">
        <f>Z10</f>
        <v>0</v>
      </c>
      <c r="E10" s="28">
        <v>2.7</v>
      </c>
      <c r="F10" s="28">
        <v>4.8</v>
      </c>
      <c r="G10" s="28">
        <v>2.4</v>
      </c>
      <c r="H10" s="28">
        <v>6</v>
      </c>
      <c r="I10" s="82">
        <f t="shared" ref="I10:K12" si="0">AJ10</f>
        <v>0</v>
      </c>
      <c r="J10" s="81">
        <f t="shared" si="0"/>
        <v>0</v>
      </c>
      <c r="K10" s="82">
        <f t="shared" si="0"/>
        <v>0</v>
      </c>
      <c r="L10" s="29">
        <v>7.68</v>
      </c>
      <c r="M10" s="30">
        <f t="shared" ref="M10:M12" si="1">SUM(B10:L10)</f>
        <v>46.08</v>
      </c>
      <c r="N10" s="147">
        <v>1</v>
      </c>
      <c r="O10" s="7"/>
      <c r="P10" s="171"/>
      <c r="Q10" s="163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19.2</v>
      </c>
      <c r="AP10" s="94">
        <f>(M10-L10)/100*35</f>
        <v>13.44</v>
      </c>
      <c r="AQ10" s="99">
        <f>(M10-L10)/100*27.5</f>
        <v>10.56</v>
      </c>
      <c r="AR10" s="100">
        <f>(M10-L10)/100*AR6+AQ10</f>
        <v>10.56</v>
      </c>
      <c r="AS10" s="95">
        <f t="shared" ref="AS10" si="2">(M10-L10)/100*23.5</f>
        <v>9.0240000000000009</v>
      </c>
      <c r="AT10" s="40">
        <f>(M10-L10)/100*AT6+AS10</f>
        <v>9.0240000000000009</v>
      </c>
      <c r="AU10" s="96">
        <f>(M10-L10)/100*20.5</f>
        <v>7.8719999999999999</v>
      </c>
      <c r="AV10" s="96">
        <f>(M10-L10)/100*AV6+AU10</f>
        <v>7.8719999999999999</v>
      </c>
      <c r="AW10" s="39">
        <f>(M10-L10)/100*16.4</f>
        <v>6.2975999999999992</v>
      </c>
      <c r="AX10" s="39">
        <f>(M10-L10)/100*AX6+AW10</f>
        <v>6.2975999999999992</v>
      </c>
      <c r="AY10" s="43">
        <f>(M10-L10)/100*10</f>
        <v>3.84</v>
      </c>
      <c r="AZ10" s="42">
        <f>(M10-L10)/100*5</f>
        <v>1.92</v>
      </c>
      <c r="BA10" s="44">
        <f>(M10-L10)/100*3</f>
        <v>1.1520000000000001</v>
      </c>
      <c r="BB10" s="47">
        <f>(M10-L10)/100*BB6</f>
        <v>0</v>
      </c>
      <c r="BC10" s="49">
        <f>(M10-L10)/100*2</f>
        <v>0.76800000000000002</v>
      </c>
      <c r="BD10" s="50">
        <f>(M10-L10)/100*1</f>
        <v>0.38400000000000001</v>
      </c>
      <c r="BE10" s="51">
        <f>(M10-L10)/100*1</f>
        <v>0.38400000000000001</v>
      </c>
      <c r="BF10" s="52">
        <f>(M10-L10)/100*2</f>
        <v>0.76800000000000002</v>
      </c>
      <c r="BG10" s="53">
        <f>(M10-L10)/100*3</f>
        <v>1.1520000000000001</v>
      </c>
      <c r="BH10" s="5"/>
    </row>
    <row r="11" spans="1:60" s="12" customFormat="1" ht="25.15" hidden="1" customHeight="1" x14ac:dyDescent="0.25">
      <c r="A11" s="58" t="s">
        <v>149</v>
      </c>
      <c r="B11" s="28">
        <v>3.2</v>
      </c>
      <c r="C11" s="28">
        <v>9.3000000000000007</v>
      </c>
      <c r="D11" s="28">
        <v>2.4</v>
      </c>
      <c r="E11" s="28">
        <v>11.25</v>
      </c>
      <c r="F11" s="28">
        <v>19.2</v>
      </c>
      <c r="G11" s="28">
        <v>0</v>
      </c>
      <c r="H11" s="28">
        <v>0.6</v>
      </c>
      <c r="I11" s="82">
        <f t="shared" si="0"/>
        <v>0</v>
      </c>
      <c r="J11" s="81">
        <f t="shared" si="0"/>
        <v>0</v>
      </c>
      <c r="K11" s="82">
        <f t="shared" si="0"/>
        <v>0</v>
      </c>
      <c r="L11" s="29">
        <f>AM11</f>
        <v>0</v>
      </c>
      <c r="M11" s="30">
        <f t="shared" si="1"/>
        <v>45.949999999999996</v>
      </c>
      <c r="N11" s="147">
        <v>2</v>
      </c>
      <c r="O11" s="7"/>
      <c r="P11" s="171"/>
      <c r="Q11" s="163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3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4">(M11-L11)/100*50</f>
        <v>22.974999999999998</v>
      </c>
      <c r="AP11" s="94">
        <f t="shared" ref="AP11:AP18" si="5">(M11-L11)/100*35</f>
        <v>16.0825</v>
      </c>
      <c r="AQ11" s="99">
        <f t="shared" ref="AQ11:AQ18" si="6">(M11-L11)/100*27.5</f>
        <v>12.636249999999999</v>
      </c>
      <c r="AR11" s="100">
        <f>(M11-L11)/100*AR7+AQ11</f>
        <v>12.636249999999999</v>
      </c>
      <c r="AS11" s="95">
        <f t="shared" ref="AS11:AS18" si="7">(M11-L11)/100*23.5</f>
        <v>10.798249999999999</v>
      </c>
      <c r="AT11" s="40">
        <f>(M11-L11)/100*AT7+AS11</f>
        <v>10.798249999999999</v>
      </c>
      <c r="AU11" s="96">
        <f t="shared" ref="AU11:AU18" si="8">(M11-L11)/100*20.5</f>
        <v>9.4197499999999987</v>
      </c>
      <c r="AV11" s="96">
        <f>(M11-L11)/100*AV7+AU11</f>
        <v>9.4197499999999987</v>
      </c>
      <c r="AW11" s="39">
        <f t="shared" ref="AW11:AW18" si="9">(M11-L11)/100*16.4</f>
        <v>7.5357999999999992</v>
      </c>
      <c r="AX11" s="39">
        <f>(M11-L11)/100*AX7+AW11</f>
        <v>7.5357999999999992</v>
      </c>
      <c r="AY11" s="43">
        <f t="shared" ref="AY11:AY18" si="10">(M11-L11)/100*10</f>
        <v>4.5949999999999998</v>
      </c>
      <c r="AZ11" s="42">
        <f t="shared" ref="AZ11:AZ18" si="11">(M11-L11)/100*5</f>
        <v>2.2974999999999999</v>
      </c>
      <c r="BA11" s="44">
        <f t="shared" ref="BA11:BA18" si="12">(M11-L11)/100*3</f>
        <v>1.3784999999999998</v>
      </c>
      <c r="BB11" s="47">
        <f>(M11-L11)/100*BB7</f>
        <v>0</v>
      </c>
      <c r="BC11" s="49">
        <f t="shared" ref="BC11:BC18" si="13">(M11-L11)/100*2</f>
        <v>0.91899999999999993</v>
      </c>
      <c r="BD11" s="50">
        <f t="shared" ref="BD11:BD18" si="14">(M11-L11)/100*1</f>
        <v>0.45949999999999996</v>
      </c>
      <c r="BE11" s="51">
        <f t="shared" ref="BE11:BE18" si="15">(M11-L11)/100*1</f>
        <v>0.45949999999999996</v>
      </c>
      <c r="BF11" s="52">
        <f t="shared" ref="BF11:BF18" si="16">(M11-L11)/100*2</f>
        <v>0.91899999999999993</v>
      </c>
      <c r="BG11" s="53">
        <f t="shared" ref="BG11:BG18" si="17">(M11-L11)/100*3</f>
        <v>1.3784999999999998</v>
      </c>
      <c r="BH11" s="5"/>
    </row>
    <row r="12" spans="1:60" s="12" customFormat="1" ht="25.15" hidden="1" customHeight="1" x14ac:dyDescent="0.25">
      <c r="A12" s="58" t="s">
        <v>132</v>
      </c>
      <c r="B12" s="28">
        <v>6</v>
      </c>
      <c r="C12" s="28">
        <v>10.5</v>
      </c>
      <c r="D12" s="28">
        <f t="shared" ref="D12" si="18">Z12</f>
        <v>0</v>
      </c>
      <c r="E12" s="28">
        <f>AB12</f>
        <v>0</v>
      </c>
      <c r="F12" s="28">
        <v>15.2</v>
      </c>
      <c r="G12" s="28">
        <f t="shared" ref="G12" si="19">AF12</f>
        <v>0</v>
      </c>
      <c r="H12" s="28">
        <v>1.9</v>
      </c>
      <c r="I12" s="82">
        <f t="shared" si="0"/>
        <v>0</v>
      </c>
      <c r="J12" s="81">
        <f t="shared" si="0"/>
        <v>0</v>
      </c>
      <c r="K12" s="82">
        <f t="shared" si="0"/>
        <v>0</v>
      </c>
      <c r="L12" s="29">
        <v>11.76</v>
      </c>
      <c r="M12" s="30">
        <f t="shared" si="1"/>
        <v>45.36</v>
      </c>
      <c r="N12" s="147">
        <v>3</v>
      </c>
      <c r="O12" s="6"/>
      <c r="P12" s="171"/>
      <c r="Q12" s="163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3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4"/>
        <v>16.8</v>
      </c>
      <c r="AP12" s="94">
        <f t="shared" si="5"/>
        <v>11.760000000000002</v>
      </c>
      <c r="AQ12" s="99">
        <f t="shared" si="6"/>
        <v>9.24</v>
      </c>
      <c r="AR12" s="100">
        <f>(M12-L12)/100*AR8+AQ12</f>
        <v>9.24</v>
      </c>
      <c r="AS12" s="95">
        <f t="shared" si="7"/>
        <v>7.8960000000000008</v>
      </c>
      <c r="AT12" s="40">
        <f>(M12-L12)/100*AT8+AS12</f>
        <v>7.8960000000000008</v>
      </c>
      <c r="AU12" s="96">
        <f t="shared" si="8"/>
        <v>6.8880000000000008</v>
      </c>
      <c r="AV12" s="96">
        <f>(M12-L12)/100*AV8+AU12</f>
        <v>6.8880000000000008</v>
      </c>
      <c r="AW12" s="39">
        <f t="shared" si="9"/>
        <v>5.5103999999999997</v>
      </c>
      <c r="AX12" s="39">
        <f>(M12-L12)/100*AX8+AW12</f>
        <v>5.5103999999999997</v>
      </c>
      <c r="AY12" s="43">
        <f t="shared" si="10"/>
        <v>3.3600000000000003</v>
      </c>
      <c r="AZ12" s="42">
        <f t="shared" si="11"/>
        <v>1.6800000000000002</v>
      </c>
      <c r="BA12" s="44">
        <f t="shared" si="12"/>
        <v>1.008</v>
      </c>
      <c r="BB12" s="47">
        <f>(M12-L12)/100*BB8</f>
        <v>0</v>
      </c>
      <c r="BC12" s="49">
        <f t="shared" si="13"/>
        <v>0.67200000000000004</v>
      </c>
      <c r="BD12" s="50">
        <f t="shared" si="14"/>
        <v>0.33600000000000002</v>
      </c>
      <c r="BE12" s="51">
        <f t="shared" si="15"/>
        <v>0.33600000000000002</v>
      </c>
      <c r="BF12" s="52">
        <f t="shared" si="16"/>
        <v>0.67200000000000004</v>
      </c>
      <c r="BG12" s="53">
        <f t="shared" si="17"/>
        <v>1.008</v>
      </c>
      <c r="BH12" s="5"/>
    </row>
    <row r="13" spans="1:60" s="12" customFormat="1" ht="25.15" customHeight="1" x14ac:dyDescent="0.25">
      <c r="A13" s="58" t="s">
        <v>77</v>
      </c>
      <c r="B13" s="28">
        <v>17.2</v>
      </c>
      <c r="C13" s="28">
        <v>3.6</v>
      </c>
      <c r="D13" s="28">
        <f t="shared" ref="D13:D19" si="20">Z13</f>
        <v>0</v>
      </c>
      <c r="E13" s="28">
        <v>2.1</v>
      </c>
      <c r="F13" s="28">
        <f t="shared" ref="F13:F34" si="21">AD13</f>
        <v>0</v>
      </c>
      <c r="G13" s="28">
        <f>AF13</f>
        <v>0</v>
      </c>
      <c r="H13" s="28">
        <v>6</v>
      </c>
      <c r="I13" s="82">
        <v>4</v>
      </c>
      <c r="J13" s="81">
        <f t="shared" ref="J13:K17" si="22">AK13</f>
        <v>0</v>
      </c>
      <c r="K13" s="82">
        <f t="shared" si="22"/>
        <v>0</v>
      </c>
      <c r="L13" s="29">
        <v>5.39</v>
      </c>
      <c r="M13" s="30">
        <f t="shared" ref="M13:M44" si="23">SUM(B13:L13)</f>
        <v>38.290000000000006</v>
      </c>
      <c r="N13" s="147">
        <v>1</v>
      </c>
      <c r="O13" s="6"/>
      <c r="P13" s="171"/>
      <c r="Q13" s="163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3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4"/>
        <v>16.450000000000003</v>
      </c>
      <c r="AP13" s="94">
        <f t="shared" si="5"/>
        <v>11.515000000000002</v>
      </c>
      <c r="AQ13" s="99">
        <f t="shared" si="6"/>
        <v>9.0475000000000012</v>
      </c>
      <c r="AR13" s="100">
        <f>(M13-L13)/100*AR9+AQ13</f>
        <v>9.0475000000000012</v>
      </c>
      <c r="AS13" s="95">
        <f t="shared" si="7"/>
        <v>7.7315000000000014</v>
      </c>
      <c r="AT13" s="40">
        <f>(M13-L13)/100*AT9+AS13</f>
        <v>7.7315000000000014</v>
      </c>
      <c r="AU13" s="96">
        <f t="shared" si="8"/>
        <v>6.7445000000000013</v>
      </c>
      <c r="AV13" s="96">
        <f>(M13-L13)/100*AV9+AU13</f>
        <v>6.7445000000000013</v>
      </c>
      <c r="AW13" s="39">
        <f t="shared" si="9"/>
        <v>5.3956000000000008</v>
      </c>
      <c r="AX13" s="39">
        <f>(M13-L13)/100*AX9+AW13</f>
        <v>5.3956000000000008</v>
      </c>
      <c r="AY13" s="43">
        <f t="shared" si="10"/>
        <v>3.2900000000000009</v>
      </c>
      <c r="AZ13" s="42">
        <f t="shared" si="11"/>
        <v>1.6450000000000005</v>
      </c>
      <c r="BA13" s="44">
        <f t="shared" si="12"/>
        <v>0.98700000000000021</v>
      </c>
      <c r="BB13" s="47">
        <f>(M13-L13)/100*BB9</f>
        <v>0</v>
      </c>
      <c r="BC13" s="49">
        <f t="shared" si="13"/>
        <v>0.65800000000000014</v>
      </c>
      <c r="BD13" s="50">
        <f t="shared" si="14"/>
        <v>0.32900000000000007</v>
      </c>
      <c r="BE13" s="51">
        <f t="shared" si="15"/>
        <v>0.32900000000000007</v>
      </c>
      <c r="BF13" s="52">
        <f t="shared" si="16"/>
        <v>0.65800000000000014</v>
      </c>
      <c r="BG13" s="53">
        <f t="shared" si="17"/>
        <v>0.98700000000000021</v>
      </c>
      <c r="BH13" s="5"/>
    </row>
    <row r="14" spans="1:60" s="12" customFormat="1" ht="25.15" customHeight="1" x14ac:dyDescent="0.25">
      <c r="A14" s="58" t="s">
        <v>147</v>
      </c>
      <c r="B14" s="28">
        <f>V14</f>
        <v>0</v>
      </c>
      <c r="C14" s="28">
        <v>7.5</v>
      </c>
      <c r="D14" s="28">
        <f t="shared" si="20"/>
        <v>0</v>
      </c>
      <c r="E14" s="28">
        <v>11.25</v>
      </c>
      <c r="F14" s="28">
        <f t="shared" si="21"/>
        <v>0</v>
      </c>
      <c r="G14" s="28">
        <f>AF14</f>
        <v>0</v>
      </c>
      <c r="H14" s="28">
        <v>6</v>
      </c>
      <c r="I14" s="82">
        <f t="shared" ref="I14:I45" si="24">AJ14</f>
        <v>0</v>
      </c>
      <c r="J14" s="81">
        <f t="shared" si="22"/>
        <v>0</v>
      </c>
      <c r="K14" s="82">
        <f t="shared" si="22"/>
        <v>0</v>
      </c>
      <c r="L14" s="29">
        <v>8.66</v>
      </c>
      <c r="M14" s="30">
        <f t="shared" si="23"/>
        <v>33.409999999999997</v>
      </c>
      <c r="N14" s="147">
        <v>2</v>
      </c>
      <c r="O14" s="6"/>
      <c r="P14" s="171"/>
      <c r="Q14" s="163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3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4"/>
        <v>12.374999999999998</v>
      </c>
      <c r="AP14" s="94">
        <f t="shared" si="5"/>
        <v>8.6624999999999996</v>
      </c>
      <c r="AQ14" s="99">
        <f t="shared" si="6"/>
        <v>6.8062499999999995</v>
      </c>
      <c r="AR14" s="100">
        <f t="shared" ref="AR14:AR18" si="25">(M14-L14)/100*AR10+AQ14</f>
        <v>9.4198500000000003</v>
      </c>
      <c r="AS14" s="95">
        <f t="shared" si="7"/>
        <v>5.8162499999999993</v>
      </c>
      <c r="AT14" s="40">
        <f t="shared" ref="AT14:AT18" si="26">(M14-L14)/100*AT10+AS14</f>
        <v>8.0496899999999982</v>
      </c>
      <c r="AU14" s="96">
        <f t="shared" si="8"/>
        <v>5.0737499999999995</v>
      </c>
      <c r="AV14" s="96">
        <f t="shared" ref="AV14:AV18" si="27">(M14-L14)/100*AV10+AU14</f>
        <v>7.0220699999999994</v>
      </c>
      <c r="AW14" s="39">
        <f t="shared" si="9"/>
        <v>4.0589999999999993</v>
      </c>
      <c r="AX14" s="39">
        <f t="shared" ref="AX14:AX18" si="28">(M14-L14)/100*AX10+AW14</f>
        <v>5.6176559999999984</v>
      </c>
      <c r="AY14" s="43">
        <f t="shared" si="10"/>
        <v>2.4749999999999996</v>
      </c>
      <c r="AZ14" s="42">
        <f t="shared" si="11"/>
        <v>1.2374999999999998</v>
      </c>
      <c r="BA14" s="44">
        <f t="shared" si="12"/>
        <v>0.74249999999999994</v>
      </c>
      <c r="BB14" s="47">
        <f t="shared" ref="BB14:BB18" si="29">(M14-L14)/100*BB10</f>
        <v>0</v>
      </c>
      <c r="BC14" s="49">
        <f t="shared" si="13"/>
        <v>0.49499999999999994</v>
      </c>
      <c r="BD14" s="50">
        <f t="shared" si="14"/>
        <v>0.24749999999999997</v>
      </c>
      <c r="BE14" s="51">
        <f t="shared" si="15"/>
        <v>0.24749999999999997</v>
      </c>
      <c r="BF14" s="52">
        <f t="shared" si="16"/>
        <v>0.49499999999999994</v>
      </c>
      <c r="BG14" s="53">
        <f t="shared" si="17"/>
        <v>0.74249999999999994</v>
      </c>
      <c r="BH14" s="5"/>
    </row>
    <row r="15" spans="1:60" s="12" customFormat="1" ht="25.15" hidden="1" customHeight="1" x14ac:dyDescent="0.25">
      <c r="A15" s="58" t="s">
        <v>155</v>
      </c>
      <c r="B15" s="28">
        <v>9.1999999999999993</v>
      </c>
      <c r="C15" s="28">
        <v>3.6</v>
      </c>
      <c r="D15" s="28">
        <f t="shared" si="20"/>
        <v>0</v>
      </c>
      <c r="E15" s="28">
        <v>11.25</v>
      </c>
      <c r="F15" s="28">
        <f t="shared" si="21"/>
        <v>0</v>
      </c>
      <c r="G15" s="28">
        <f>AF15</f>
        <v>0</v>
      </c>
      <c r="H15" s="28">
        <v>3.5</v>
      </c>
      <c r="I15" s="82">
        <f t="shared" si="24"/>
        <v>0</v>
      </c>
      <c r="J15" s="81">
        <f t="shared" si="22"/>
        <v>0</v>
      </c>
      <c r="K15" s="82">
        <f t="shared" si="22"/>
        <v>0</v>
      </c>
      <c r="L15" s="29">
        <v>5.51</v>
      </c>
      <c r="M15" s="30">
        <f t="shared" si="23"/>
        <v>33.059999999999995</v>
      </c>
      <c r="N15" s="147">
        <v>3</v>
      </c>
      <c r="O15" s="6"/>
      <c r="P15" s="171"/>
      <c r="Q15" s="163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30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4"/>
        <v>13.774999999999999</v>
      </c>
      <c r="AP15" s="94">
        <f t="shared" si="5"/>
        <v>9.6424999999999983</v>
      </c>
      <c r="AQ15" s="99">
        <f t="shared" si="6"/>
        <v>7.576249999999999</v>
      </c>
      <c r="AR15" s="100">
        <f t="shared" si="25"/>
        <v>11.057536874999998</v>
      </c>
      <c r="AS15" s="95">
        <f t="shared" si="7"/>
        <v>6.4742499999999996</v>
      </c>
      <c r="AT15" s="40">
        <f t="shared" si="26"/>
        <v>9.4491678749999988</v>
      </c>
      <c r="AU15" s="96">
        <f t="shared" si="8"/>
        <v>5.6477499999999994</v>
      </c>
      <c r="AV15" s="96">
        <f t="shared" si="27"/>
        <v>8.2428911249999981</v>
      </c>
      <c r="AW15" s="39">
        <f t="shared" si="9"/>
        <v>4.5181999999999993</v>
      </c>
      <c r="AX15" s="39">
        <f t="shared" si="28"/>
        <v>6.5943128999999985</v>
      </c>
      <c r="AY15" s="43">
        <f t="shared" si="10"/>
        <v>2.7549999999999999</v>
      </c>
      <c r="AZ15" s="42">
        <f t="shared" si="11"/>
        <v>1.3774999999999999</v>
      </c>
      <c r="BA15" s="44">
        <f t="shared" si="12"/>
        <v>0.8264999999999999</v>
      </c>
      <c r="BB15" s="47">
        <f t="shared" si="29"/>
        <v>0</v>
      </c>
      <c r="BC15" s="49">
        <f t="shared" si="13"/>
        <v>0.55099999999999993</v>
      </c>
      <c r="BD15" s="50">
        <f t="shared" si="14"/>
        <v>0.27549999999999997</v>
      </c>
      <c r="BE15" s="51">
        <f t="shared" si="15"/>
        <v>0.27549999999999997</v>
      </c>
      <c r="BF15" s="52">
        <f t="shared" si="16"/>
        <v>0.55099999999999993</v>
      </c>
      <c r="BG15" s="53">
        <f t="shared" si="17"/>
        <v>0.8264999999999999</v>
      </c>
      <c r="BH15" s="5"/>
    </row>
    <row r="16" spans="1:60" s="12" customFormat="1" ht="25.15" hidden="1" customHeight="1" x14ac:dyDescent="0.25">
      <c r="A16" s="58" t="s">
        <v>128</v>
      </c>
      <c r="B16" s="28">
        <v>5.6</v>
      </c>
      <c r="C16" s="28">
        <v>4.5</v>
      </c>
      <c r="D16" s="28">
        <f t="shared" si="20"/>
        <v>0</v>
      </c>
      <c r="E16" s="28">
        <v>11.25</v>
      </c>
      <c r="F16" s="28">
        <f t="shared" si="21"/>
        <v>0</v>
      </c>
      <c r="G16" s="28">
        <f>AF16</f>
        <v>0</v>
      </c>
      <c r="H16" s="28">
        <v>6</v>
      </c>
      <c r="I16" s="82">
        <f t="shared" si="24"/>
        <v>0</v>
      </c>
      <c r="J16" s="81">
        <f t="shared" si="22"/>
        <v>0</v>
      </c>
      <c r="K16" s="82">
        <f t="shared" si="22"/>
        <v>0</v>
      </c>
      <c r="L16" s="29">
        <v>5.68</v>
      </c>
      <c r="M16" s="30">
        <f t="shared" si="23"/>
        <v>33.03</v>
      </c>
      <c r="N16" s="147">
        <v>4</v>
      </c>
      <c r="O16" s="6"/>
      <c r="P16" s="171"/>
      <c r="Q16" s="163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3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4"/>
        <v>13.675000000000001</v>
      </c>
      <c r="AP16" s="94">
        <f t="shared" si="5"/>
        <v>9.5725000000000016</v>
      </c>
      <c r="AQ16" s="99">
        <f t="shared" si="6"/>
        <v>7.5212500000000002</v>
      </c>
      <c r="AR16" s="100">
        <f t="shared" si="25"/>
        <v>10.048390000000001</v>
      </c>
      <c r="AS16" s="95">
        <f t="shared" si="7"/>
        <v>6.4272500000000008</v>
      </c>
      <c r="AT16" s="40">
        <f t="shared" si="26"/>
        <v>8.586806000000001</v>
      </c>
      <c r="AU16" s="96">
        <f t="shared" si="8"/>
        <v>5.6067500000000008</v>
      </c>
      <c r="AV16" s="96">
        <f t="shared" si="27"/>
        <v>7.4906180000000013</v>
      </c>
      <c r="AW16" s="39">
        <f t="shared" si="9"/>
        <v>4.4854000000000003</v>
      </c>
      <c r="AX16" s="39">
        <f t="shared" si="28"/>
        <v>5.9924944</v>
      </c>
      <c r="AY16" s="43">
        <f t="shared" si="10"/>
        <v>2.7350000000000003</v>
      </c>
      <c r="AZ16" s="42">
        <f t="shared" si="11"/>
        <v>1.3675000000000002</v>
      </c>
      <c r="BA16" s="44">
        <f t="shared" si="12"/>
        <v>0.82050000000000001</v>
      </c>
      <c r="BB16" s="47">
        <f t="shared" si="29"/>
        <v>0</v>
      </c>
      <c r="BC16" s="49">
        <f t="shared" si="13"/>
        <v>0.54700000000000004</v>
      </c>
      <c r="BD16" s="50">
        <f t="shared" si="14"/>
        <v>0.27350000000000002</v>
      </c>
      <c r="BE16" s="51">
        <f t="shared" si="15"/>
        <v>0.27350000000000002</v>
      </c>
      <c r="BF16" s="52">
        <f t="shared" si="16"/>
        <v>0.54700000000000004</v>
      </c>
      <c r="BG16" s="53">
        <f t="shared" si="17"/>
        <v>0.82050000000000001</v>
      </c>
      <c r="BH16" s="5"/>
    </row>
    <row r="17" spans="1:60" s="12" customFormat="1" ht="25.15" hidden="1" customHeight="1" x14ac:dyDescent="0.25">
      <c r="A17" s="58" t="s">
        <v>103</v>
      </c>
      <c r="B17" s="28">
        <v>4.4000000000000004</v>
      </c>
      <c r="C17" s="28">
        <v>19.8</v>
      </c>
      <c r="D17" s="28">
        <f t="shared" si="20"/>
        <v>0</v>
      </c>
      <c r="E17" s="28">
        <f>AB17</f>
        <v>0</v>
      </c>
      <c r="F17" s="28">
        <f t="shared" si="21"/>
        <v>0</v>
      </c>
      <c r="G17" s="28">
        <f>AF17</f>
        <v>0</v>
      </c>
      <c r="H17" s="28">
        <v>6</v>
      </c>
      <c r="I17" s="82">
        <f t="shared" si="24"/>
        <v>0</v>
      </c>
      <c r="J17" s="81">
        <f t="shared" si="22"/>
        <v>0</v>
      </c>
      <c r="K17" s="82">
        <f t="shared" si="22"/>
        <v>0</v>
      </c>
      <c r="L17" s="29">
        <f>AM17</f>
        <v>0</v>
      </c>
      <c r="M17" s="30">
        <f t="shared" si="23"/>
        <v>30.200000000000003</v>
      </c>
      <c r="N17" s="147">
        <v>5</v>
      </c>
      <c r="O17" s="6"/>
      <c r="P17" s="171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3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4"/>
        <v>15.100000000000001</v>
      </c>
      <c r="AP17" s="94">
        <f t="shared" si="5"/>
        <v>10.570000000000002</v>
      </c>
      <c r="AQ17" s="99">
        <f t="shared" si="6"/>
        <v>8.3050000000000015</v>
      </c>
      <c r="AR17" s="100">
        <f t="shared" si="25"/>
        <v>11.037345000000002</v>
      </c>
      <c r="AS17" s="95">
        <f t="shared" si="7"/>
        <v>7.0970000000000013</v>
      </c>
      <c r="AT17" s="40">
        <f t="shared" si="26"/>
        <v>9.4319130000000015</v>
      </c>
      <c r="AU17" s="96">
        <f t="shared" si="8"/>
        <v>6.1910000000000007</v>
      </c>
      <c r="AV17" s="96">
        <f t="shared" si="27"/>
        <v>8.2278390000000012</v>
      </c>
      <c r="AW17" s="39">
        <f t="shared" si="9"/>
        <v>4.9528000000000008</v>
      </c>
      <c r="AX17" s="39">
        <f t="shared" si="28"/>
        <v>6.582271200000001</v>
      </c>
      <c r="AY17" s="43">
        <f t="shared" si="10"/>
        <v>3.0200000000000005</v>
      </c>
      <c r="AZ17" s="42">
        <f t="shared" si="11"/>
        <v>1.5100000000000002</v>
      </c>
      <c r="BA17" s="44">
        <f t="shared" si="12"/>
        <v>0.90600000000000014</v>
      </c>
      <c r="BB17" s="47">
        <f t="shared" si="29"/>
        <v>0</v>
      </c>
      <c r="BC17" s="49">
        <f t="shared" si="13"/>
        <v>0.60400000000000009</v>
      </c>
      <c r="BD17" s="50">
        <f t="shared" si="14"/>
        <v>0.30200000000000005</v>
      </c>
      <c r="BE17" s="51">
        <f t="shared" si="15"/>
        <v>0.30200000000000005</v>
      </c>
      <c r="BF17" s="52">
        <f t="shared" si="16"/>
        <v>0.60400000000000009</v>
      </c>
      <c r="BG17" s="53">
        <f t="shared" si="17"/>
        <v>0.90600000000000014</v>
      </c>
      <c r="BH17" s="5"/>
    </row>
    <row r="18" spans="1:60" s="12" customFormat="1" ht="25.15" hidden="1" customHeight="1" x14ac:dyDescent="0.25">
      <c r="A18" s="58" t="s">
        <v>80</v>
      </c>
      <c r="B18" s="28">
        <v>10.8</v>
      </c>
      <c r="C18" s="28">
        <v>0.9</v>
      </c>
      <c r="D18" s="28">
        <f t="shared" si="20"/>
        <v>0</v>
      </c>
      <c r="E18" s="28">
        <f>AB18</f>
        <v>0</v>
      </c>
      <c r="F18" s="28">
        <f t="shared" si="21"/>
        <v>0</v>
      </c>
      <c r="G18" s="28">
        <v>2.4</v>
      </c>
      <c r="H18" s="28">
        <v>1.3</v>
      </c>
      <c r="I18" s="82">
        <f t="shared" si="24"/>
        <v>0</v>
      </c>
      <c r="J18" s="81">
        <f t="shared" ref="J18:J65" si="31">AK18</f>
        <v>0</v>
      </c>
      <c r="K18" s="82">
        <v>8</v>
      </c>
      <c r="L18" s="29">
        <v>5.28</v>
      </c>
      <c r="M18" s="30">
        <f t="shared" si="23"/>
        <v>28.680000000000003</v>
      </c>
      <c r="N18" s="147">
        <v>6</v>
      </c>
      <c r="O18" s="6"/>
      <c r="P18" s="171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3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4"/>
        <v>11.700000000000001</v>
      </c>
      <c r="AP18" s="94">
        <f t="shared" si="5"/>
        <v>8.1900000000000013</v>
      </c>
      <c r="AQ18" s="99">
        <f t="shared" si="6"/>
        <v>6.4350000000000005</v>
      </c>
      <c r="AR18" s="100">
        <f t="shared" si="25"/>
        <v>8.6392449000000013</v>
      </c>
      <c r="AS18" s="95">
        <f t="shared" si="7"/>
        <v>5.4990000000000006</v>
      </c>
      <c r="AT18" s="40">
        <f t="shared" si="26"/>
        <v>7.3826274600000001</v>
      </c>
      <c r="AU18" s="96">
        <f t="shared" si="8"/>
        <v>4.7970000000000006</v>
      </c>
      <c r="AV18" s="96">
        <f t="shared" si="27"/>
        <v>6.4401643800000006</v>
      </c>
      <c r="AW18" s="39">
        <f t="shared" si="9"/>
        <v>3.8375999999999997</v>
      </c>
      <c r="AX18" s="39">
        <f t="shared" si="28"/>
        <v>5.1521315039999998</v>
      </c>
      <c r="AY18" s="43">
        <f t="shared" si="10"/>
        <v>2.3400000000000003</v>
      </c>
      <c r="AZ18" s="42">
        <f t="shared" si="11"/>
        <v>1.1700000000000002</v>
      </c>
      <c r="BA18" s="44">
        <f t="shared" si="12"/>
        <v>0.70200000000000007</v>
      </c>
      <c r="BB18" s="47">
        <f t="shared" si="29"/>
        <v>0</v>
      </c>
      <c r="BC18" s="49">
        <f t="shared" si="13"/>
        <v>0.46800000000000003</v>
      </c>
      <c r="BD18" s="50">
        <f t="shared" si="14"/>
        <v>0.23400000000000001</v>
      </c>
      <c r="BE18" s="51">
        <f t="shared" si="15"/>
        <v>0.23400000000000001</v>
      </c>
      <c r="BF18" s="52">
        <f t="shared" si="16"/>
        <v>0.46800000000000003</v>
      </c>
      <c r="BG18" s="53">
        <f t="shared" si="17"/>
        <v>0.70200000000000007</v>
      </c>
      <c r="BH18" s="5"/>
    </row>
    <row r="19" spans="1:60" s="12" customFormat="1" ht="25.15" customHeight="1" x14ac:dyDescent="0.25">
      <c r="A19" s="58" t="s">
        <v>89</v>
      </c>
      <c r="B19" s="28">
        <f>V19</f>
        <v>0</v>
      </c>
      <c r="C19" s="28">
        <v>7.8</v>
      </c>
      <c r="D19" s="28">
        <f t="shared" si="20"/>
        <v>0</v>
      </c>
      <c r="E19" s="28">
        <v>7.8</v>
      </c>
      <c r="F19" s="28">
        <f t="shared" si="21"/>
        <v>0</v>
      </c>
      <c r="G19" s="28">
        <v>1.8</v>
      </c>
      <c r="H19" s="28">
        <v>6</v>
      </c>
      <c r="I19" s="82">
        <f t="shared" si="24"/>
        <v>0</v>
      </c>
      <c r="J19" s="81">
        <f t="shared" si="31"/>
        <v>0</v>
      </c>
      <c r="K19" s="82">
        <f t="shared" ref="K19:K24" si="32">AL19</f>
        <v>0</v>
      </c>
      <c r="L19" s="29">
        <v>4.68</v>
      </c>
      <c r="M19" s="30">
        <f t="shared" si="23"/>
        <v>28.08</v>
      </c>
      <c r="N19" s="147">
        <v>3</v>
      </c>
      <c r="O19" s="6"/>
      <c r="P19" s="171"/>
      <c r="Q19" s="21"/>
      <c r="R19" s="102"/>
      <c r="S19" s="108"/>
      <c r="T19" s="107"/>
      <c r="U19" s="31">
        <v>0</v>
      </c>
      <c r="V19" s="79">
        <f t="shared" ref="V19:V83" si="33">U19*V10</f>
        <v>0</v>
      </c>
      <c r="W19" s="31">
        <v>0</v>
      </c>
      <c r="X19" s="73">
        <f t="shared" ref="X19:X83" si="34">W19*X10</f>
        <v>0</v>
      </c>
      <c r="Y19" s="31">
        <v>0</v>
      </c>
      <c r="Z19" s="73">
        <f t="shared" ref="Z19:Z83" si="35">Y19*Z10</f>
        <v>0</v>
      </c>
      <c r="AA19" s="31">
        <v>0</v>
      </c>
      <c r="AB19" s="73">
        <f t="shared" ref="AB19:AB83" si="36">AA19*AB10</f>
        <v>0</v>
      </c>
      <c r="AC19" s="31">
        <v>0</v>
      </c>
      <c r="AD19" s="73">
        <f t="shared" ref="AD19:AD83" si="37">AC19*AD10</f>
        <v>0</v>
      </c>
      <c r="AE19" s="31">
        <v>0</v>
      </c>
      <c r="AF19" s="73">
        <f t="shared" ref="AF19:AF83" si="38">AE19*AF10</f>
        <v>0</v>
      </c>
      <c r="AG19" s="93">
        <f t="shared" ref="AG19:AG83" si="39">V19+X19+Z19+AB19+AD19+AF19</f>
        <v>0</v>
      </c>
      <c r="AH19" s="31">
        <v>0</v>
      </c>
      <c r="AI19" s="101">
        <f t="shared" ref="AI19:AI83" si="40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83" si="41">(M19-L19)/100*50</f>
        <v>11.7</v>
      </c>
      <c r="AP19" s="94">
        <f t="shared" ref="AP19:AP83" si="42">(M19-L19)/100*35</f>
        <v>8.19</v>
      </c>
      <c r="AQ19" s="99">
        <f t="shared" ref="AQ19:AQ83" si="43">(M19-L19)/100*27.5</f>
        <v>6.4349999999999996</v>
      </c>
      <c r="AR19" s="100">
        <f t="shared" ref="AR19:AR83" si="44">(M19-L19)/100*AR15+AQ19</f>
        <v>9.0224636287499997</v>
      </c>
      <c r="AS19" s="95">
        <f t="shared" ref="AS19:AS83" si="45">(M19-L19)/100*23.5</f>
        <v>5.4989999999999997</v>
      </c>
      <c r="AT19" s="40">
        <f t="shared" ref="AT19:AT83" si="46">(M19-L19)/100*AT15+AS19</f>
        <v>7.7101052827499998</v>
      </c>
      <c r="AU19" s="96">
        <f t="shared" ref="AU19:AU83" si="47">(M19-L19)/100*20.5</f>
        <v>4.7969999999999997</v>
      </c>
      <c r="AV19" s="96">
        <f t="shared" ref="AV19:AV83" si="48">(M19-L19)/100*AV15+AU19</f>
        <v>6.725836523249999</v>
      </c>
      <c r="AW19" s="39">
        <f t="shared" ref="AW19:AW83" si="49">(M19-L19)/100*16.4</f>
        <v>3.8375999999999992</v>
      </c>
      <c r="AX19" s="39">
        <f t="shared" ref="AX19:AX83" si="50">(M19-L19)/100*AX15+AW19</f>
        <v>5.3806692185999987</v>
      </c>
      <c r="AY19" s="43">
        <f t="shared" ref="AY19:AY83" si="51">(M19-L19)/100*10</f>
        <v>2.34</v>
      </c>
      <c r="AZ19" s="42">
        <f t="shared" ref="AZ19:AZ83" si="52">(M19-L19)/100*5</f>
        <v>1.17</v>
      </c>
      <c r="BA19" s="44">
        <f t="shared" ref="BA19:BA83" si="53">(M19-L19)/100*3</f>
        <v>0.70199999999999996</v>
      </c>
      <c r="BB19" s="47">
        <f t="shared" ref="BB19:BB83" si="54">(M19-L19)/100*BB15</f>
        <v>0</v>
      </c>
      <c r="BC19" s="49">
        <f t="shared" ref="BC19:BC83" si="55">(M19-L19)/100*2</f>
        <v>0.46799999999999997</v>
      </c>
      <c r="BD19" s="50">
        <f t="shared" ref="BD19:BD83" si="56">(M19-L19)/100*1</f>
        <v>0.23399999999999999</v>
      </c>
      <c r="BE19" s="51">
        <f t="shared" ref="BE19:BE83" si="57">(M19-L19)/100*1</f>
        <v>0.23399999999999999</v>
      </c>
      <c r="BF19" s="52">
        <f t="shared" ref="BF19:BF83" si="58">(M19-L19)/100*2</f>
        <v>0.46799999999999997</v>
      </c>
      <c r="BG19" s="53">
        <f t="shared" ref="BG19:BG83" si="59">(M19-L19)/100*3</f>
        <v>0.70199999999999996</v>
      </c>
      <c r="BH19" s="5"/>
    </row>
    <row r="20" spans="1:60" s="12" customFormat="1" ht="25.15" customHeight="1" x14ac:dyDescent="0.25">
      <c r="A20" s="149" t="s">
        <v>124</v>
      </c>
      <c r="B20" s="28">
        <v>11.6</v>
      </c>
      <c r="C20" s="28">
        <v>3.6</v>
      </c>
      <c r="D20" s="28">
        <v>3.4</v>
      </c>
      <c r="E20" s="28">
        <f>AB20</f>
        <v>0</v>
      </c>
      <c r="F20" s="28">
        <f t="shared" si="21"/>
        <v>0</v>
      </c>
      <c r="G20" s="28">
        <f t="shared" ref="G20:G30" si="60">AF20</f>
        <v>0</v>
      </c>
      <c r="H20" s="28">
        <v>2.2000000000000002</v>
      </c>
      <c r="I20" s="82">
        <f t="shared" si="24"/>
        <v>0</v>
      </c>
      <c r="J20" s="81">
        <f t="shared" si="31"/>
        <v>0</v>
      </c>
      <c r="K20" s="82">
        <f t="shared" si="32"/>
        <v>0</v>
      </c>
      <c r="L20" s="29">
        <v>7.28</v>
      </c>
      <c r="M20" s="30">
        <f t="shared" si="23"/>
        <v>28.08</v>
      </c>
      <c r="N20" s="147">
        <v>4</v>
      </c>
      <c r="O20" s="6"/>
      <c r="P20" s="171"/>
      <c r="Q20" s="21"/>
      <c r="R20" s="102"/>
      <c r="S20" s="108"/>
      <c r="T20" s="107"/>
      <c r="U20" s="31">
        <v>0</v>
      </c>
      <c r="V20" s="79">
        <f t="shared" si="33"/>
        <v>0</v>
      </c>
      <c r="W20" s="31">
        <v>0</v>
      </c>
      <c r="X20" s="73">
        <f t="shared" si="34"/>
        <v>0</v>
      </c>
      <c r="Y20" s="31">
        <v>0</v>
      </c>
      <c r="Z20" s="73">
        <f t="shared" si="35"/>
        <v>0</v>
      </c>
      <c r="AA20" s="31">
        <v>0</v>
      </c>
      <c r="AB20" s="73">
        <f t="shared" si="36"/>
        <v>0</v>
      </c>
      <c r="AC20" s="31">
        <v>0</v>
      </c>
      <c r="AD20" s="73">
        <f t="shared" si="37"/>
        <v>0</v>
      </c>
      <c r="AE20" s="31">
        <v>0</v>
      </c>
      <c r="AF20" s="73">
        <f t="shared" si="38"/>
        <v>0</v>
      </c>
      <c r="AG20" s="93">
        <f t="shared" si="39"/>
        <v>0</v>
      </c>
      <c r="AH20" s="31">
        <v>0</v>
      </c>
      <c r="AI20" s="101">
        <f t="shared" si="40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41"/>
        <v>10.399999999999999</v>
      </c>
      <c r="AP20" s="94">
        <f t="shared" si="42"/>
        <v>7.2799999999999985</v>
      </c>
      <c r="AQ20" s="99">
        <f t="shared" si="43"/>
        <v>5.7199999999999989</v>
      </c>
      <c r="AR20" s="100">
        <f t="shared" si="44"/>
        <v>7.8100651199999991</v>
      </c>
      <c r="AS20" s="95">
        <f t="shared" si="45"/>
        <v>4.887999999999999</v>
      </c>
      <c r="AT20" s="40">
        <f t="shared" si="46"/>
        <v>6.6740556479999986</v>
      </c>
      <c r="AU20" s="96">
        <f t="shared" si="47"/>
        <v>4.2639999999999993</v>
      </c>
      <c r="AV20" s="96">
        <f t="shared" si="48"/>
        <v>5.8220485439999994</v>
      </c>
      <c r="AW20" s="39">
        <f t="shared" si="49"/>
        <v>3.4111999999999991</v>
      </c>
      <c r="AX20" s="39">
        <f t="shared" si="50"/>
        <v>4.6576388351999984</v>
      </c>
      <c r="AY20" s="43">
        <f t="shared" si="51"/>
        <v>2.0799999999999996</v>
      </c>
      <c r="AZ20" s="42">
        <f t="shared" si="52"/>
        <v>1.0399999999999998</v>
      </c>
      <c r="BA20" s="44">
        <f t="shared" si="53"/>
        <v>0.62399999999999989</v>
      </c>
      <c r="BB20" s="47">
        <f t="shared" si="54"/>
        <v>0</v>
      </c>
      <c r="BC20" s="49">
        <f t="shared" si="55"/>
        <v>0.41599999999999993</v>
      </c>
      <c r="BD20" s="50">
        <f t="shared" si="56"/>
        <v>0.20799999999999996</v>
      </c>
      <c r="BE20" s="51">
        <f t="shared" si="57"/>
        <v>0.20799999999999996</v>
      </c>
      <c r="BF20" s="52">
        <f t="shared" si="58"/>
        <v>0.41599999999999993</v>
      </c>
      <c r="BG20" s="53">
        <f t="shared" si="59"/>
        <v>0.62399999999999989</v>
      </c>
      <c r="BH20" s="5"/>
    </row>
    <row r="21" spans="1:60" s="12" customFormat="1" ht="25.15" hidden="1" customHeight="1" x14ac:dyDescent="0.25">
      <c r="A21" s="58" t="s">
        <v>139</v>
      </c>
      <c r="B21" s="28">
        <v>17.2</v>
      </c>
      <c r="C21" s="28">
        <f>X21</f>
        <v>0</v>
      </c>
      <c r="D21" s="28">
        <f>Z21</f>
        <v>0</v>
      </c>
      <c r="E21" s="28">
        <f>AB21</f>
        <v>0</v>
      </c>
      <c r="F21" s="28">
        <f t="shared" si="21"/>
        <v>0</v>
      </c>
      <c r="G21" s="28">
        <f t="shared" si="60"/>
        <v>0</v>
      </c>
      <c r="H21" s="28">
        <v>6</v>
      </c>
      <c r="I21" s="82">
        <f t="shared" si="24"/>
        <v>0</v>
      </c>
      <c r="J21" s="81">
        <f t="shared" si="31"/>
        <v>0</v>
      </c>
      <c r="K21" s="82">
        <f t="shared" si="32"/>
        <v>0</v>
      </c>
      <c r="L21" s="29">
        <v>4.75</v>
      </c>
      <c r="M21" s="30">
        <f t="shared" si="23"/>
        <v>27.95</v>
      </c>
      <c r="N21" s="147">
        <v>9</v>
      </c>
      <c r="O21" s="6"/>
      <c r="P21" s="171"/>
      <c r="Q21" s="21"/>
      <c r="R21" s="102"/>
      <c r="S21" s="108"/>
      <c r="T21" s="107"/>
      <c r="U21" s="31">
        <v>0</v>
      </c>
      <c r="V21" s="79">
        <f t="shared" si="33"/>
        <v>0</v>
      </c>
      <c r="W21" s="31">
        <v>0</v>
      </c>
      <c r="X21" s="73">
        <f t="shared" si="34"/>
        <v>0</v>
      </c>
      <c r="Y21" s="31">
        <v>0</v>
      </c>
      <c r="Z21" s="73">
        <f t="shared" si="35"/>
        <v>0</v>
      </c>
      <c r="AA21" s="31">
        <v>0</v>
      </c>
      <c r="AB21" s="73">
        <f t="shared" si="36"/>
        <v>0</v>
      </c>
      <c r="AC21" s="31">
        <v>0</v>
      </c>
      <c r="AD21" s="73">
        <f t="shared" si="37"/>
        <v>0</v>
      </c>
      <c r="AE21" s="31">
        <v>0</v>
      </c>
      <c r="AF21" s="73">
        <f t="shared" si="38"/>
        <v>0</v>
      </c>
      <c r="AG21" s="93">
        <f t="shared" si="39"/>
        <v>0</v>
      </c>
      <c r="AH21" s="31">
        <v>0</v>
      </c>
      <c r="AI21" s="101">
        <f t="shared" si="40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41"/>
        <v>11.6</v>
      </c>
      <c r="AP21" s="94">
        <f t="shared" si="42"/>
        <v>8.1199999999999992</v>
      </c>
      <c r="AQ21" s="99">
        <f t="shared" si="43"/>
        <v>6.38</v>
      </c>
      <c r="AR21" s="100">
        <f t="shared" si="44"/>
        <v>8.9406640399999997</v>
      </c>
      <c r="AS21" s="95">
        <f t="shared" si="45"/>
        <v>5.452</v>
      </c>
      <c r="AT21" s="40">
        <f t="shared" si="46"/>
        <v>7.6402038159999996</v>
      </c>
      <c r="AU21" s="96">
        <f t="shared" si="47"/>
        <v>4.7559999999999993</v>
      </c>
      <c r="AV21" s="96">
        <f t="shared" si="48"/>
        <v>6.6648586479999992</v>
      </c>
      <c r="AW21" s="39">
        <f t="shared" si="49"/>
        <v>3.8047999999999993</v>
      </c>
      <c r="AX21" s="39">
        <f t="shared" si="50"/>
        <v>5.3318869183999995</v>
      </c>
      <c r="AY21" s="43">
        <f t="shared" si="51"/>
        <v>2.3199999999999998</v>
      </c>
      <c r="AZ21" s="42">
        <f t="shared" si="52"/>
        <v>1.1599999999999999</v>
      </c>
      <c r="BA21" s="44">
        <f t="shared" si="53"/>
        <v>0.69599999999999995</v>
      </c>
      <c r="BB21" s="47">
        <f t="shared" si="54"/>
        <v>0</v>
      </c>
      <c r="BC21" s="49">
        <f t="shared" si="55"/>
        <v>0.46399999999999997</v>
      </c>
      <c r="BD21" s="50">
        <f t="shared" si="56"/>
        <v>0.23199999999999998</v>
      </c>
      <c r="BE21" s="51">
        <f t="shared" si="57"/>
        <v>0.23199999999999998</v>
      </c>
      <c r="BF21" s="52">
        <f t="shared" si="58"/>
        <v>0.46399999999999997</v>
      </c>
      <c r="BG21" s="53">
        <f t="shared" si="59"/>
        <v>0.69599999999999995</v>
      </c>
      <c r="BH21" s="5"/>
    </row>
    <row r="22" spans="1:60" s="12" customFormat="1" ht="25.15" customHeight="1" x14ac:dyDescent="0.25">
      <c r="A22" s="58" t="s">
        <v>91</v>
      </c>
      <c r="B22" s="28">
        <v>13.2</v>
      </c>
      <c r="C22" s="28">
        <v>3.6</v>
      </c>
      <c r="D22" s="28">
        <f>Z22</f>
        <v>0</v>
      </c>
      <c r="E22" s="28">
        <f>AB22</f>
        <v>0</v>
      </c>
      <c r="F22" s="28">
        <f t="shared" si="21"/>
        <v>0</v>
      </c>
      <c r="G22" s="28">
        <f t="shared" si="60"/>
        <v>0</v>
      </c>
      <c r="H22" s="28">
        <v>6</v>
      </c>
      <c r="I22" s="82">
        <f t="shared" si="24"/>
        <v>0</v>
      </c>
      <c r="J22" s="81">
        <f t="shared" si="31"/>
        <v>0</v>
      </c>
      <c r="K22" s="82">
        <f t="shared" si="32"/>
        <v>0</v>
      </c>
      <c r="L22" s="29">
        <v>4.3099999999999996</v>
      </c>
      <c r="M22" s="30">
        <f t="shared" si="23"/>
        <v>27.11</v>
      </c>
      <c r="N22" s="147">
        <v>5</v>
      </c>
      <c r="O22" s="6"/>
      <c r="P22" s="171"/>
      <c r="Q22" s="21"/>
      <c r="R22" s="102"/>
      <c r="S22" s="108"/>
      <c r="T22" s="107"/>
      <c r="U22" s="31">
        <v>0</v>
      </c>
      <c r="V22" s="79">
        <f t="shared" si="33"/>
        <v>0</v>
      </c>
      <c r="W22" s="31">
        <v>0</v>
      </c>
      <c r="X22" s="73">
        <f t="shared" si="34"/>
        <v>0</v>
      </c>
      <c r="Y22" s="31">
        <v>0</v>
      </c>
      <c r="Z22" s="73">
        <f t="shared" si="35"/>
        <v>0</v>
      </c>
      <c r="AA22" s="31">
        <v>0</v>
      </c>
      <c r="AB22" s="73">
        <f t="shared" si="36"/>
        <v>0</v>
      </c>
      <c r="AC22" s="31">
        <v>0</v>
      </c>
      <c r="AD22" s="73">
        <f t="shared" si="37"/>
        <v>0</v>
      </c>
      <c r="AE22" s="31">
        <v>0</v>
      </c>
      <c r="AF22" s="73">
        <f t="shared" si="38"/>
        <v>0</v>
      </c>
      <c r="AG22" s="93">
        <f t="shared" si="39"/>
        <v>0</v>
      </c>
      <c r="AH22" s="31">
        <v>0</v>
      </c>
      <c r="AI22" s="101">
        <f t="shared" si="40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41"/>
        <v>11.4</v>
      </c>
      <c r="AP22" s="94">
        <f t="shared" si="42"/>
        <v>7.98</v>
      </c>
      <c r="AQ22" s="99">
        <f t="shared" si="43"/>
        <v>6.2700000000000005</v>
      </c>
      <c r="AR22" s="100">
        <f t="shared" si="44"/>
        <v>8.2397478372000013</v>
      </c>
      <c r="AS22" s="95">
        <f t="shared" si="45"/>
        <v>5.3580000000000005</v>
      </c>
      <c r="AT22" s="40">
        <f t="shared" si="46"/>
        <v>7.0412390608800006</v>
      </c>
      <c r="AU22" s="96">
        <f t="shared" si="47"/>
        <v>4.6740000000000004</v>
      </c>
      <c r="AV22" s="96">
        <f t="shared" si="48"/>
        <v>6.142357478640001</v>
      </c>
      <c r="AW22" s="39">
        <f t="shared" si="49"/>
        <v>3.7391999999999999</v>
      </c>
      <c r="AX22" s="39">
        <f t="shared" si="50"/>
        <v>4.9138859829119994</v>
      </c>
      <c r="AY22" s="43">
        <f t="shared" si="51"/>
        <v>2.2800000000000002</v>
      </c>
      <c r="AZ22" s="42">
        <f t="shared" si="52"/>
        <v>1.1400000000000001</v>
      </c>
      <c r="BA22" s="44">
        <f t="shared" si="53"/>
        <v>0.68400000000000005</v>
      </c>
      <c r="BB22" s="47">
        <f t="shared" si="54"/>
        <v>0</v>
      </c>
      <c r="BC22" s="49">
        <f t="shared" si="55"/>
        <v>0.45600000000000002</v>
      </c>
      <c r="BD22" s="50">
        <f t="shared" si="56"/>
        <v>0.22800000000000001</v>
      </c>
      <c r="BE22" s="51">
        <f t="shared" si="57"/>
        <v>0.22800000000000001</v>
      </c>
      <c r="BF22" s="52">
        <f t="shared" si="58"/>
        <v>0.45600000000000002</v>
      </c>
      <c r="BG22" s="53">
        <f t="shared" si="59"/>
        <v>0.68400000000000005</v>
      </c>
      <c r="BH22" s="5"/>
    </row>
    <row r="23" spans="1:60" s="12" customFormat="1" ht="25.15" hidden="1" customHeight="1" x14ac:dyDescent="0.25">
      <c r="A23" s="58" t="s">
        <v>144</v>
      </c>
      <c r="B23" s="28">
        <f>V23</f>
        <v>0</v>
      </c>
      <c r="C23" s="28">
        <v>4.5</v>
      </c>
      <c r="D23" s="28">
        <v>8.8000000000000007</v>
      </c>
      <c r="E23" s="28">
        <v>2.7</v>
      </c>
      <c r="F23" s="28">
        <f t="shared" si="21"/>
        <v>0</v>
      </c>
      <c r="G23" s="28">
        <f t="shared" si="60"/>
        <v>0</v>
      </c>
      <c r="H23" s="28">
        <v>6</v>
      </c>
      <c r="I23" s="82">
        <f t="shared" si="24"/>
        <v>0</v>
      </c>
      <c r="J23" s="81">
        <f t="shared" si="31"/>
        <v>0</v>
      </c>
      <c r="K23" s="82">
        <f t="shared" si="32"/>
        <v>0</v>
      </c>
      <c r="L23" s="29">
        <v>4.79</v>
      </c>
      <c r="M23" s="30">
        <f t="shared" si="23"/>
        <v>26.79</v>
      </c>
      <c r="N23" s="147">
        <v>11</v>
      </c>
      <c r="O23" s="6"/>
      <c r="P23" s="171"/>
      <c r="Q23" s="21"/>
      <c r="R23" s="102"/>
      <c r="S23" s="108"/>
      <c r="T23" s="107"/>
      <c r="U23" s="31">
        <v>0</v>
      </c>
      <c r="V23" s="79">
        <f t="shared" si="33"/>
        <v>0</v>
      </c>
      <c r="W23" s="31">
        <v>0</v>
      </c>
      <c r="X23" s="73">
        <f t="shared" si="34"/>
        <v>0</v>
      </c>
      <c r="Y23" s="31">
        <v>0</v>
      </c>
      <c r="Z23" s="73">
        <f t="shared" si="35"/>
        <v>0</v>
      </c>
      <c r="AA23" s="31">
        <v>0</v>
      </c>
      <c r="AB23" s="73">
        <f t="shared" si="36"/>
        <v>0</v>
      </c>
      <c r="AC23" s="31">
        <v>0</v>
      </c>
      <c r="AD23" s="73">
        <f t="shared" si="37"/>
        <v>0</v>
      </c>
      <c r="AE23" s="31">
        <v>0</v>
      </c>
      <c r="AF23" s="73">
        <f t="shared" si="38"/>
        <v>0</v>
      </c>
      <c r="AG23" s="93">
        <f t="shared" si="39"/>
        <v>0</v>
      </c>
      <c r="AH23" s="31">
        <v>0</v>
      </c>
      <c r="AI23" s="101">
        <f t="shared" si="40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41"/>
        <v>11</v>
      </c>
      <c r="AP23" s="94">
        <f t="shared" si="42"/>
        <v>7.7</v>
      </c>
      <c r="AQ23" s="99">
        <f t="shared" si="43"/>
        <v>6.05</v>
      </c>
      <c r="AR23" s="100">
        <f t="shared" si="44"/>
        <v>8.0349419983249994</v>
      </c>
      <c r="AS23" s="95">
        <f t="shared" si="45"/>
        <v>5.17</v>
      </c>
      <c r="AT23" s="40">
        <f t="shared" si="46"/>
        <v>6.8662231622049994</v>
      </c>
      <c r="AU23" s="96">
        <f t="shared" si="47"/>
        <v>4.51</v>
      </c>
      <c r="AV23" s="96">
        <f t="shared" si="48"/>
        <v>5.9896840351149994</v>
      </c>
      <c r="AW23" s="39">
        <f t="shared" si="49"/>
        <v>3.6079999999999997</v>
      </c>
      <c r="AX23" s="39">
        <f t="shared" si="50"/>
        <v>4.7917472280919995</v>
      </c>
      <c r="AY23" s="43">
        <f t="shared" si="51"/>
        <v>2.2000000000000002</v>
      </c>
      <c r="AZ23" s="42">
        <f t="shared" si="52"/>
        <v>1.1000000000000001</v>
      </c>
      <c r="BA23" s="44">
        <f t="shared" si="53"/>
        <v>0.66</v>
      </c>
      <c r="BB23" s="47">
        <f t="shared" si="54"/>
        <v>0</v>
      </c>
      <c r="BC23" s="49">
        <f t="shared" si="55"/>
        <v>0.44</v>
      </c>
      <c r="BD23" s="50">
        <f t="shared" si="56"/>
        <v>0.22</v>
      </c>
      <c r="BE23" s="51">
        <f t="shared" si="57"/>
        <v>0.22</v>
      </c>
      <c r="BF23" s="52">
        <f t="shared" si="58"/>
        <v>0.44</v>
      </c>
      <c r="BG23" s="53">
        <f t="shared" si="59"/>
        <v>0.66</v>
      </c>
      <c r="BH23" s="5"/>
    </row>
    <row r="24" spans="1:60" s="12" customFormat="1" ht="25.15" hidden="1" customHeight="1" x14ac:dyDescent="0.25">
      <c r="A24" s="58" t="s">
        <v>116</v>
      </c>
      <c r="B24" s="28">
        <f>V24</f>
        <v>0</v>
      </c>
      <c r="C24" s="28">
        <v>10.8</v>
      </c>
      <c r="D24" s="28">
        <v>8.6</v>
      </c>
      <c r="E24" s="28">
        <f>AB24</f>
        <v>0</v>
      </c>
      <c r="F24" s="28">
        <f t="shared" si="21"/>
        <v>0</v>
      </c>
      <c r="G24" s="28">
        <f t="shared" si="60"/>
        <v>0</v>
      </c>
      <c r="H24" s="28">
        <v>2</v>
      </c>
      <c r="I24" s="82">
        <f t="shared" si="24"/>
        <v>0</v>
      </c>
      <c r="J24" s="81">
        <f t="shared" si="31"/>
        <v>0</v>
      </c>
      <c r="K24" s="82">
        <f t="shared" si="32"/>
        <v>0</v>
      </c>
      <c r="L24" s="29">
        <v>5.31</v>
      </c>
      <c r="M24" s="30">
        <f t="shared" si="23"/>
        <v>26.709999999999997</v>
      </c>
      <c r="N24" s="147">
        <v>12</v>
      </c>
      <c r="O24" s="6"/>
      <c r="P24" s="171"/>
      <c r="Q24" s="21"/>
      <c r="R24" s="102"/>
      <c r="S24" s="108"/>
      <c r="T24" s="107"/>
      <c r="U24" s="31">
        <v>0</v>
      </c>
      <c r="V24" s="79">
        <f t="shared" si="33"/>
        <v>0</v>
      </c>
      <c r="W24" s="31">
        <v>0</v>
      </c>
      <c r="X24" s="73">
        <f t="shared" si="34"/>
        <v>0</v>
      </c>
      <c r="Y24" s="31">
        <v>0</v>
      </c>
      <c r="Z24" s="73">
        <f t="shared" si="35"/>
        <v>0</v>
      </c>
      <c r="AA24" s="31">
        <v>0</v>
      </c>
      <c r="AB24" s="73">
        <f t="shared" si="36"/>
        <v>0</v>
      </c>
      <c r="AC24" s="31">
        <v>0</v>
      </c>
      <c r="AD24" s="73">
        <f t="shared" si="37"/>
        <v>0</v>
      </c>
      <c r="AE24" s="31">
        <v>0</v>
      </c>
      <c r="AF24" s="73">
        <f t="shared" si="38"/>
        <v>0</v>
      </c>
      <c r="AG24" s="93">
        <f t="shared" si="39"/>
        <v>0</v>
      </c>
      <c r="AH24" s="31">
        <v>0</v>
      </c>
      <c r="AI24" s="101">
        <f t="shared" si="40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41"/>
        <v>10.7</v>
      </c>
      <c r="AP24" s="94">
        <f t="shared" si="42"/>
        <v>7.49</v>
      </c>
      <c r="AQ24" s="99">
        <f t="shared" si="43"/>
        <v>5.8849999999999998</v>
      </c>
      <c r="AR24" s="100">
        <f t="shared" si="44"/>
        <v>7.5563539356799998</v>
      </c>
      <c r="AS24" s="95">
        <f t="shared" si="45"/>
        <v>5.0289999999999999</v>
      </c>
      <c r="AT24" s="40">
        <f t="shared" si="46"/>
        <v>6.4572479086719996</v>
      </c>
      <c r="AU24" s="96">
        <f t="shared" si="47"/>
        <v>4.3869999999999996</v>
      </c>
      <c r="AV24" s="96">
        <f t="shared" si="48"/>
        <v>5.6329183884159999</v>
      </c>
      <c r="AW24" s="39">
        <f t="shared" si="49"/>
        <v>3.5095999999999998</v>
      </c>
      <c r="AX24" s="39">
        <f t="shared" si="50"/>
        <v>4.5063347107327996</v>
      </c>
      <c r="AY24" s="43">
        <f t="shared" si="51"/>
        <v>2.14</v>
      </c>
      <c r="AZ24" s="42">
        <f t="shared" si="52"/>
        <v>1.07</v>
      </c>
      <c r="BA24" s="44">
        <f t="shared" si="53"/>
        <v>0.64200000000000002</v>
      </c>
      <c r="BB24" s="47">
        <f t="shared" si="54"/>
        <v>0</v>
      </c>
      <c r="BC24" s="49">
        <f t="shared" si="55"/>
        <v>0.42799999999999999</v>
      </c>
      <c r="BD24" s="50">
        <f t="shared" si="56"/>
        <v>0.214</v>
      </c>
      <c r="BE24" s="51">
        <f t="shared" si="57"/>
        <v>0.214</v>
      </c>
      <c r="BF24" s="52">
        <f t="shared" si="58"/>
        <v>0.42799999999999999</v>
      </c>
      <c r="BG24" s="53">
        <f t="shared" si="59"/>
        <v>0.64200000000000002</v>
      </c>
      <c r="BH24" s="5"/>
    </row>
    <row r="25" spans="1:60" s="12" customFormat="1" ht="25.15" customHeight="1" x14ac:dyDescent="0.25">
      <c r="A25" s="58" t="s">
        <v>81</v>
      </c>
      <c r="B25" s="28">
        <v>13.2</v>
      </c>
      <c r="C25" s="28">
        <f>X25</f>
        <v>0</v>
      </c>
      <c r="D25" s="28">
        <v>0.4</v>
      </c>
      <c r="E25" s="28">
        <v>1.8</v>
      </c>
      <c r="F25" s="28">
        <f t="shared" si="21"/>
        <v>0</v>
      </c>
      <c r="G25" s="28">
        <f t="shared" si="60"/>
        <v>0</v>
      </c>
      <c r="H25" s="28">
        <v>6</v>
      </c>
      <c r="I25" s="82">
        <f t="shared" si="24"/>
        <v>0</v>
      </c>
      <c r="J25" s="81">
        <f t="shared" si="31"/>
        <v>0</v>
      </c>
      <c r="K25" s="82">
        <v>4</v>
      </c>
      <c r="L25" s="29">
        <f>AM25</f>
        <v>0</v>
      </c>
      <c r="M25" s="30">
        <f t="shared" si="23"/>
        <v>25.4</v>
      </c>
      <c r="N25" s="147">
        <v>6</v>
      </c>
      <c r="O25" s="6"/>
      <c r="P25" s="171"/>
      <c r="Q25" s="21"/>
      <c r="R25" s="102"/>
      <c r="S25" s="108"/>
      <c r="T25" s="107"/>
      <c r="U25" s="31">
        <v>0</v>
      </c>
      <c r="V25" s="79">
        <f t="shared" si="33"/>
        <v>0</v>
      </c>
      <c r="W25" s="31">
        <v>0</v>
      </c>
      <c r="X25" s="73">
        <f t="shared" si="34"/>
        <v>0</v>
      </c>
      <c r="Y25" s="31">
        <v>0</v>
      </c>
      <c r="Z25" s="73">
        <f t="shared" si="35"/>
        <v>0</v>
      </c>
      <c r="AA25" s="31">
        <v>0</v>
      </c>
      <c r="AB25" s="73">
        <f t="shared" si="36"/>
        <v>0</v>
      </c>
      <c r="AC25" s="31">
        <v>0</v>
      </c>
      <c r="AD25" s="73">
        <f t="shared" si="37"/>
        <v>0</v>
      </c>
      <c r="AE25" s="31">
        <v>0</v>
      </c>
      <c r="AF25" s="73">
        <f t="shared" si="38"/>
        <v>0</v>
      </c>
      <c r="AG25" s="93">
        <f t="shared" si="39"/>
        <v>0</v>
      </c>
      <c r="AH25" s="31">
        <v>0</v>
      </c>
      <c r="AI25" s="101">
        <f t="shared" si="40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41"/>
        <v>12.7</v>
      </c>
      <c r="AP25" s="94">
        <f t="shared" si="42"/>
        <v>8.89</v>
      </c>
      <c r="AQ25" s="99">
        <f t="shared" si="43"/>
        <v>6.9850000000000003</v>
      </c>
      <c r="AR25" s="100">
        <f t="shared" si="44"/>
        <v>9.2559286661600009</v>
      </c>
      <c r="AS25" s="95">
        <f t="shared" si="45"/>
        <v>5.9690000000000003</v>
      </c>
      <c r="AT25" s="40">
        <f t="shared" si="46"/>
        <v>7.909611769264</v>
      </c>
      <c r="AU25" s="96">
        <f t="shared" si="47"/>
        <v>5.2069999999999999</v>
      </c>
      <c r="AV25" s="96">
        <f t="shared" si="48"/>
        <v>6.8998740965919998</v>
      </c>
      <c r="AW25" s="39">
        <f t="shared" si="49"/>
        <v>4.1655999999999995</v>
      </c>
      <c r="AX25" s="39">
        <f t="shared" si="50"/>
        <v>5.5198992772735993</v>
      </c>
      <c r="AY25" s="43">
        <f t="shared" si="51"/>
        <v>2.54</v>
      </c>
      <c r="AZ25" s="42">
        <f t="shared" si="52"/>
        <v>1.27</v>
      </c>
      <c r="BA25" s="44">
        <f t="shared" si="53"/>
        <v>0.76200000000000001</v>
      </c>
      <c r="BB25" s="47">
        <f t="shared" si="54"/>
        <v>0</v>
      </c>
      <c r="BC25" s="49">
        <f t="shared" si="55"/>
        <v>0.50800000000000001</v>
      </c>
      <c r="BD25" s="50">
        <f t="shared" si="56"/>
        <v>0.254</v>
      </c>
      <c r="BE25" s="51">
        <f t="shared" si="57"/>
        <v>0.254</v>
      </c>
      <c r="BF25" s="52">
        <f t="shared" si="58"/>
        <v>0.50800000000000001</v>
      </c>
      <c r="BG25" s="53">
        <f t="shared" si="59"/>
        <v>0.76200000000000001</v>
      </c>
      <c r="BH25" s="5"/>
    </row>
    <row r="26" spans="1:60" s="12" customFormat="1" ht="25.15" hidden="1" customHeight="1" x14ac:dyDescent="0.25">
      <c r="A26" s="58" t="s">
        <v>78</v>
      </c>
      <c r="B26" s="28">
        <v>2.4</v>
      </c>
      <c r="C26" s="28">
        <v>7.2</v>
      </c>
      <c r="D26" s="28">
        <f>Z26</f>
        <v>0</v>
      </c>
      <c r="E26" s="28">
        <v>5.7</v>
      </c>
      <c r="F26" s="28">
        <f t="shared" si="21"/>
        <v>0</v>
      </c>
      <c r="G26" s="28">
        <f t="shared" si="60"/>
        <v>0</v>
      </c>
      <c r="H26" s="28">
        <v>5.4</v>
      </c>
      <c r="I26" s="82">
        <f t="shared" si="24"/>
        <v>0</v>
      </c>
      <c r="J26" s="81">
        <f t="shared" si="31"/>
        <v>0</v>
      </c>
      <c r="K26" s="82">
        <f t="shared" ref="K26:K65" si="61">AL26</f>
        <v>0</v>
      </c>
      <c r="L26" s="29">
        <v>4.62</v>
      </c>
      <c r="M26" s="30">
        <f t="shared" si="23"/>
        <v>25.320000000000004</v>
      </c>
      <c r="N26" s="147">
        <v>14</v>
      </c>
      <c r="O26" s="6"/>
      <c r="P26" s="171"/>
      <c r="Q26" s="21"/>
      <c r="R26" s="102"/>
      <c r="S26" s="108"/>
      <c r="T26" s="107"/>
      <c r="U26" s="31">
        <v>0</v>
      </c>
      <c r="V26" s="79">
        <f t="shared" si="33"/>
        <v>0</v>
      </c>
      <c r="W26" s="31">
        <v>0</v>
      </c>
      <c r="X26" s="73">
        <f t="shared" si="34"/>
        <v>0</v>
      </c>
      <c r="Y26" s="31">
        <v>0</v>
      </c>
      <c r="Z26" s="73">
        <f t="shared" si="35"/>
        <v>0</v>
      </c>
      <c r="AA26" s="31">
        <v>0</v>
      </c>
      <c r="AB26" s="73">
        <f t="shared" si="36"/>
        <v>0</v>
      </c>
      <c r="AC26" s="31">
        <v>0</v>
      </c>
      <c r="AD26" s="73">
        <f t="shared" si="37"/>
        <v>0</v>
      </c>
      <c r="AE26" s="31">
        <v>0</v>
      </c>
      <c r="AF26" s="73">
        <f t="shared" si="38"/>
        <v>0</v>
      </c>
      <c r="AG26" s="93">
        <f t="shared" si="39"/>
        <v>0</v>
      </c>
      <c r="AH26" s="31">
        <v>0</v>
      </c>
      <c r="AI26" s="101">
        <f t="shared" si="40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41"/>
        <v>10.350000000000001</v>
      </c>
      <c r="AP26" s="94">
        <f t="shared" si="42"/>
        <v>7.245000000000001</v>
      </c>
      <c r="AQ26" s="99">
        <f t="shared" si="43"/>
        <v>5.6925000000000008</v>
      </c>
      <c r="AR26" s="100">
        <f t="shared" si="44"/>
        <v>7.3981278023004009</v>
      </c>
      <c r="AS26" s="95">
        <f t="shared" si="45"/>
        <v>4.8645000000000005</v>
      </c>
      <c r="AT26" s="40">
        <f t="shared" si="46"/>
        <v>6.3220364856021609</v>
      </c>
      <c r="AU26" s="96">
        <f t="shared" si="47"/>
        <v>4.2435</v>
      </c>
      <c r="AV26" s="96">
        <f t="shared" si="48"/>
        <v>5.5149679980784807</v>
      </c>
      <c r="AW26" s="39">
        <f t="shared" si="49"/>
        <v>3.3948</v>
      </c>
      <c r="AX26" s="39">
        <f t="shared" si="50"/>
        <v>4.4119743984627835</v>
      </c>
      <c r="AY26" s="43">
        <f t="shared" si="51"/>
        <v>2.0700000000000003</v>
      </c>
      <c r="AZ26" s="42">
        <f t="shared" si="52"/>
        <v>1.0350000000000001</v>
      </c>
      <c r="BA26" s="44">
        <f t="shared" si="53"/>
        <v>0.621</v>
      </c>
      <c r="BB26" s="47">
        <f t="shared" si="54"/>
        <v>0</v>
      </c>
      <c r="BC26" s="49">
        <f t="shared" si="55"/>
        <v>0.41400000000000003</v>
      </c>
      <c r="BD26" s="50">
        <f t="shared" si="56"/>
        <v>0.20700000000000002</v>
      </c>
      <c r="BE26" s="51">
        <f t="shared" si="57"/>
        <v>0.20700000000000002</v>
      </c>
      <c r="BF26" s="52">
        <f t="shared" si="58"/>
        <v>0.41400000000000003</v>
      </c>
      <c r="BG26" s="53">
        <f t="shared" si="59"/>
        <v>0.621</v>
      </c>
      <c r="BH26" s="5"/>
    </row>
    <row r="27" spans="1:60" s="12" customFormat="1" ht="25.15" hidden="1" customHeight="1" x14ac:dyDescent="0.25">
      <c r="A27" s="58" t="s">
        <v>135</v>
      </c>
      <c r="B27" s="28">
        <v>8.8000000000000007</v>
      </c>
      <c r="C27" s="28">
        <v>6</v>
      </c>
      <c r="D27" s="28">
        <f>Z27</f>
        <v>0</v>
      </c>
      <c r="E27" s="28">
        <f>AB27</f>
        <v>0</v>
      </c>
      <c r="F27" s="28">
        <f t="shared" si="21"/>
        <v>0</v>
      </c>
      <c r="G27" s="28">
        <f t="shared" si="60"/>
        <v>0</v>
      </c>
      <c r="H27" s="28">
        <v>6</v>
      </c>
      <c r="I27" s="82">
        <f t="shared" si="24"/>
        <v>0</v>
      </c>
      <c r="J27" s="81">
        <f t="shared" si="31"/>
        <v>0</v>
      </c>
      <c r="K27" s="82">
        <f t="shared" si="61"/>
        <v>0</v>
      </c>
      <c r="L27" s="29">
        <v>4.47</v>
      </c>
      <c r="M27" s="30">
        <f t="shared" si="23"/>
        <v>25.27</v>
      </c>
      <c r="N27" s="147">
        <v>15</v>
      </c>
      <c r="O27" s="6"/>
      <c r="P27" s="171"/>
      <c r="Q27" s="21"/>
      <c r="R27" s="102"/>
      <c r="S27" s="108"/>
      <c r="T27" s="107"/>
      <c r="U27" s="31">
        <v>0</v>
      </c>
      <c r="V27" s="79">
        <f t="shared" si="33"/>
        <v>0</v>
      </c>
      <c r="W27" s="31">
        <v>0</v>
      </c>
      <c r="X27" s="73">
        <f t="shared" si="34"/>
        <v>0</v>
      </c>
      <c r="Y27" s="31">
        <v>0</v>
      </c>
      <c r="Z27" s="73">
        <f t="shared" si="35"/>
        <v>0</v>
      </c>
      <c r="AA27" s="31">
        <v>0</v>
      </c>
      <c r="AB27" s="73">
        <f t="shared" si="36"/>
        <v>0</v>
      </c>
      <c r="AC27" s="31">
        <v>0</v>
      </c>
      <c r="AD27" s="73">
        <f t="shared" si="37"/>
        <v>0</v>
      </c>
      <c r="AE27" s="31">
        <v>0</v>
      </c>
      <c r="AF27" s="73">
        <f t="shared" si="38"/>
        <v>0</v>
      </c>
      <c r="AG27" s="93">
        <f t="shared" si="39"/>
        <v>0</v>
      </c>
      <c r="AH27" s="31">
        <v>0</v>
      </c>
      <c r="AI27" s="101">
        <f t="shared" si="40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41"/>
        <v>10.4</v>
      </c>
      <c r="AP27" s="94">
        <f t="shared" si="42"/>
        <v>7.28</v>
      </c>
      <c r="AQ27" s="99">
        <f t="shared" si="43"/>
        <v>5.7200000000000006</v>
      </c>
      <c r="AR27" s="100">
        <f t="shared" si="44"/>
        <v>7.3912679356516007</v>
      </c>
      <c r="AS27" s="95">
        <f t="shared" si="45"/>
        <v>4.8880000000000008</v>
      </c>
      <c r="AT27" s="40">
        <f t="shared" si="46"/>
        <v>6.3161744177386403</v>
      </c>
      <c r="AU27" s="96">
        <f t="shared" si="47"/>
        <v>4.2640000000000002</v>
      </c>
      <c r="AV27" s="96">
        <f t="shared" si="48"/>
        <v>5.5098542793039202</v>
      </c>
      <c r="AW27" s="39">
        <f t="shared" si="49"/>
        <v>3.4112</v>
      </c>
      <c r="AX27" s="39">
        <f t="shared" si="50"/>
        <v>4.4078834234431357</v>
      </c>
      <c r="AY27" s="43">
        <f t="shared" si="51"/>
        <v>2.08</v>
      </c>
      <c r="AZ27" s="42">
        <f t="shared" si="52"/>
        <v>1.04</v>
      </c>
      <c r="BA27" s="44">
        <f t="shared" si="53"/>
        <v>0.62400000000000011</v>
      </c>
      <c r="BB27" s="47">
        <f t="shared" si="54"/>
        <v>0</v>
      </c>
      <c r="BC27" s="49">
        <f t="shared" si="55"/>
        <v>0.41600000000000004</v>
      </c>
      <c r="BD27" s="50">
        <f t="shared" si="56"/>
        <v>0.20800000000000002</v>
      </c>
      <c r="BE27" s="51">
        <f t="shared" si="57"/>
        <v>0.20800000000000002</v>
      </c>
      <c r="BF27" s="52">
        <f t="shared" si="58"/>
        <v>0.41600000000000004</v>
      </c>
      <c r="BG27" s="53">
        <f t="shared" si="59"/>
        <v>0.62400000000000011</v>
      </c>
      <c r="BH27" s="5"/>
    </row>
    <row r="28" spans="1:60" s="12" customFormat="1" ht="25.15" customHeight="1" x14ac:dyDescent="0.25">
      <c r="A28" s="58" t="s">
        <v>140</v>
      </c>
      <c r="B28" s="28">
        <f>V28</f>
        <v>0</v>
      </c>
      <c r="C28" s="28">
        <v>3.6</v>
      </c>
      <c r="D28" s="28">
        <v>7.4</v>
      </c>
      <c r="E28" s="28">
        <v>4.3499999999999996</v>
      </c>
      <c r="F28" s="28">
        <f t="shared" si="21"/>
        <v>0</v>
      </c>
      <c r="G28" s="28">
        <f t="shared" si="60"/>
        <v>0</v>
      </c>
      <c r="H28" s="28">
        <v>5.4</v>
      </c>
      <c r="I28" s="82">
        <f t="shared" si="24"/>
        <v>0</v>
      </c>
      <c r="J28" s="81">
        <f t="shared" si="31"/>
        <v>0</v>
      </c>
      <c r="K28" s="82">
        <f t="shared" si="61"/>
        <v>0</v>
      </c>
      <c r="L28" s="29">
        <v>4.5199999999999996</v>
      </c>
      <c r="M28" s="30">
        <f t="shared" si="23"/>
        <v>25.27</v>
      </c>
      <c r="N28" s="147">
        <v>7</v>
      </c>
      <c r="O28" s="6"/>
      <c r="P28" s="171"/>
      <c r="Q28" s="21"/>
      <c r="R28" s="102"/>
      <c r="S28" s="108"/>
      <c r="T28" s="107"/>
      <c r="U28" s="31">
        <v>0</v>
      </c>
      <c r="V28" s="79">
        <f t="shared" si="33"/>
        <v>0</v>
      </c>
      <c r="W28" s="31">
        <v>0</v>
      </c>
      <c r="X28" s="73">
        <f t="shared" si="34"/>
        <v>0</v>
      </c>
      <c r="Y28" s="31">
        <v>0</v>
      </c>
      <c r="Z28" s="73">
        <f t="shared" si="35"/>
        <v>0</v>
      </c>
      <c r="AA28" s="31">
        <v>0</v>
      </c>
      <c r="AB28" s="73">
        <f t="shared" si="36"/>
        <v>0</v>
      </c>
      <c r="AC28" s="31">
        <v>0</v>
      </c>
      <c r="AD28" s="73">
        <f t="shared" si="37"/>
        <v>0</v>
      </c>
      <c r="AE28" s="31">
        <v>0</v>
      </c>
      <c r="AF28" s="73">
        <f t="shared" si="38"/>
        <v>0</v>
      </c>
      <c r="AG28" s="93">
        <f t="shared" si="39"/>
        <v>0</v>
      </c>
      <c r="AH28" s="31">
        <v>0</v>
      </c>
      <c r="AI28" s="101">
        <f t="shared" si="40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41"/>
        <v>10.375</v>
      </c>
      <c r="AP28" s="94">
        <f t="shared" si="42"/>
        <v>7.2624999999999993</v>
      </c>
      <c r="AQ28" s="99">
        <f t="shared" si="43"/>
        <v>5.7062499999999998</v>
      </c>
      <c r="AR28" s="100">
        <f t="shared" si="44"/>
        <v>7.2741934416535994</v>
      </c>
      <c r="AS28" s="95">
        <f t="shared" si="45"/>
        <v>4.8762499999999998</v>
      </c>
      <c r="AT28" s="40">
        <f t="shared" si="46"/>
        <v>6.2161289410494396</v>
      </c>
      <c r="AU28" s="96">
        <f t="shared" si="47"/>
        <v>4.2537500000000001</v>
      </c>
      <c r="AV28" s="96">
        <f t="shared" si="48"/>
        <v>5.42258056559632</v>
      </c>
      <c r="AW28" s="39">
        <f t="shared" si="49"/>
        <v>3.4029999999999996</v>
      </c>
      <c r="AX28" s="39">
        <f t="shared" si="50"/>
        <v>4.3380644524770551</v>
      </c>
      <c r="AY28" s="43">
        <f t="shared" si="51"/>
        <v>2.0749999999999997</v>
      </c>
      <c r="AZ28" s="42">
        <f t="shared" si="52"/>
        <v>1.0374999999999999</v>
      </c>
      <c r="BA28" s="44">
        <f t="shared" si="53"/>
        <v>0.62249999999999994</v>
      </c>
      <c r="BB28" s="47">
        <f t="shared" si="54"/>
        <v>0</v>
      </c>
      <c r="BC28" s="49">
        <f t="shared" si="55"/>
        <v>0.41499999999999998</v>
      </c>
      <c r="BD28" s="50">
        <f t="shared" si="56"/>
        <v>0.20749999999999999</v>
      </c>
      <c r="BE28" s="51">
        <f t="shared" si="57"/>
        <v>0.20749999999999999</v>
      </c>
      <c r="BF28" s="52">
        <f t="shared" si="58"/>
        <v>0.41499999999999998</v>
      </c>
      <c r="BG28" s="53">
        <f t="shared" si="59"/>
        <v>0.62249999999999994</v>
      </c>
      <c r="BH28" s="5"/>
    </row>
    <row r="29" spans="1:60" s="12" customFormat="1" ht="25.15" customHeight="1" x14ac:dyDescent="0.25">
      <c r="A29" s="58" t="s">
        <v>161</v>
      </c>
      <c r="B29" s="28">
        <f>V29</f>
        <v>0</v>
      </c>
      <c r="C29" s="28">
        <v>7.8</v>
      </c>
      <c r="D29" s="28">
        <f>Z29</f>
        <v>0</v>
      </c>
      <c r="E29" s="28">
        <v>11.25</v>
      </c>
      <c r="F29" s="28">
        <f t="shared" si="21"/>
        <v>0</v>
      </c>
      <c r="G29" s="28">
        <f t="shared" si="60"/>
        <v>0</v>
      </c>
      <c r="H29" s="28">
        <v>6</v>
      </c>
      <c r="I29" s="82">
        <f t="shared" si="24"/>
        <v>0</v>
      </c>
      <c r="J29" s="81">
        <f t="shared" si="31"/>
        <v>0</v>
      </c>
      <c r="K29" s="82">
        <f t="shared" si="61"/>
        <v>0</v>
      </c>
      <c r="L29" s="29">
        <f>AM29</f>
        <v>0</v>
      </c>
      <c r="M29" s="30">
        <f t="shared" si="23"/>
        <v>25.05</v>
      </c>
      <c r="N29" s="147">
        <v>8</v>
      </c>
      <c r="O29" s="6"/>
      <c r="P29" s="171"/>
      <c r="Q29" s="21"/>
      <c r="R29" s="102"/>
      <c r="S29" s="108"/>
      <c r="T29" s="107"/>
      <c r="U29" s="31">
        <v>0</v>
      </c>
      <c r="V29" s="79">
        <f t="shared" si="33"/>
        <v>0</v>
      </c>
      <c r="W29" s="31">
        <v>0</v>
      </c>
      <c r="X29" s="73">
        <f t="shared" si="34"/>
        <v>0</v>
      </c>
      <c r="Y29" s="31">
        <v>0</v>
      </c>
      <c r="Z29" s="73">
        <f t="shared" si="35"/>
        <v>0</v>
      </c>
      <c r="AA29" s="31">
        <v>0</v>
      </c>
      <c r="AB29" s="73">
        <f t="shared" si="36"/>
        <v>0</v>
      </c>
      <c r="AC29" s="31">
        <v>0</v>
      </c>
      <c r="AD29" s="73">
        <f t="shared" si="37"/>
        <v>0</v>
      </c>
      <c r="AE29" s="31">
        <v>0</v>
      </c>
      <c r="AF29" s="73">
        <f t="shared" si="38"/>
        <v>0</v>
      </c>
      <c r="AG29" s="93">
        <f t="shared" si="39"/>
        <v>0</v>
      </c>
      <c r="AH29" s="31">
        <v>0</v>
      </c>
      <c r="AI29" s="101">
        <f t="shared" si="40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41"/>
        <v>12.525</v>
      </c>
      <c r="AP29" s="94">
        <f t="shared" si="42"/>
        <v>8.7675000000000001</v>
      </c>
      <c r="AQ29" s="99">
        <f t="shared" si="43"/>
        <v>6.8887499999999999</v>
      </c>
      <c r="AR29" s="100">
        <f t="shared" si="44"/>
        <v>9.2073601308730808</v>
      </c>
      <c r="AS29" s="95">
        <f t="shared" si="45"/>
        <v>5.8867500000000001</v>
      </c>
      <c r="AT29" s="40">
        <f t="shared" si="46"/>
        <v>7.8681077482006323</v>
      </c>
      <c r="AU29" s="96">
        <f t="shared" si="47"/>
        <v>5.1352500000000001</v>
      </c>
      <c r="AV29" s="96">
        <f t="shared" si="48"/>
        <v>6.8636684611962959</v>
      </c>
      <c r="AW29" s="39">
        <f t="shared" si="49"/>
        <v>4.1082000000000001</v>
      </c>
      <c r="AX29" s="39">
        <f t="shared" si="50"/>
        <v>5.4909347689570369</v>
      </c>
      <c r="AY29" s="43">
        <f t="shared" si="51"/>
        <v>2.5049999999999999</v>
      </c>
      <c r="AZ29" s="42">
        <f t="shared" si="52"/>
        <v>1.2524999999999999</v>
      </c>
      <c r="BA29" s="44">
        <f t="shared" si="53"/>
        <v>0.75150000000000006</v>
      </c>
      <c r="BB29" s="47">
        <f t="shared" si="54"/>
        <v>0</v>
      </c>
      <c r="BC29" s="49">
        <f t="shared" si="55"/>
        <v>0.501</v>
      </c>
      <c r="BD29" s="50">
        <f t="shared" si="56"/>
        <v>0.2505</v>
      </c>
      <c r="BE29" s="51">
        <f t="shared" si="57"/>
        <v>0.2505</v>
      </c>
      <c r="BF29" s="52">
        <f t="shared" si="58"/>
        <v>0.501</v>
      </c>
      <c r="BG29" s="53">
        <f t="shared" si="59"/>
        <v>0.75150000000000006</v>
      </c>
      <c r="BH29" s="5"/>
    </row>
    <row r="30" spans="1:60" s="12" customFormat="1" ht="25.15" hidden="1" customHeight="1" x14ac:dyDescent="0.25">
      <c r="A30" s="58" t="s">
        <v>126</v>
      </c>
      <c r="B30" s="28">
        <f>V30</f>
        <v>0</v>
      </c>
      <c r="C30" s="28">
        <v>3.6</v>
      </c>
      <c r="D30" s="28">
        <f>Z30</f>
        <v>0</v>
      </c>
      <c r="E30" s="28">
        <v>11.25</v>
      </c>
      <c r="F30" s="28">
        <f t="shared" si="21"/>
        <v>0</v>
      </c>
      <c r="G30" s="28">
        <f t="shared" si="60"/>
        <v>0</v>
      </c>
      <c r="H30" s="28">
        <v>6</v>
      </c>
      <c r="I30" s="82">
        <f t="shared" si="24"/>
        <v>0</v>
      </c>
      <c r="J30" s="81">
        <f t="shared" si="31"/>
        <v>0</v>
      </c>
      <c r="K30" s="82">
        <f t="shared" si="61"/>
        <v>0</v>
      </c>
      <c r="L30" s="29">
        <v>4.1100000000000003</v>
      </c>
      <c r="M30" s="30">
        <f t="shared" si="23"/>
        <v>24.96</v>
      </c>
      <c r="N30" s="147">
        <v>18</v>
      </c>
      <c r="O30" s="6"/>
      <c r="P30" s="171"/>
      <c r="Q30" s="21"/>
      <c r="R30" s="102"/>
      <c r="S30" s="108"/>
      <c r="T30" s="107"/>
      <c r="U30" s="31">
        <v>0</v>
      </c>
      <c r="V30" s="79">
        <f t="shared" si="33"/>
        <v>0</v>
      </c>
      <c r="W30" s="31">
        <v>0</v>
      </c>
      <c r="X30" s="73">
        <f t="shared" si="34"/>
        <v>0</v>
      </c>
      <c r="Y30" s="31">
        <v>0</v>
      </c>
      <c r="Z30" s="73">
        <f t="shared" si="35"/>
        <v>0</v>
      </c>
      <c r="AA30" s="31">
        <v>0</v>
      </c>
      <c r="AB30" s="73">
        <f t="shared" si="36"/>
        <v>0</v>
      </c>
      <c r="AC30" s="31">
        <v>0</v>
      </c>
      <c r="AD30" s="73">
        <f t="shared" si="37"/>
        <v>0</v>
      </c>
      <c r="AE30" s="31">
        <v>0</v>
      </c>
      <c r="AF30" s="73">
        <f t="shared" si="38"/>
        <v>0</v>
      </c>
      <c r="AG30" s="93">
        <f t="shared" si="39"/>
        <v>0</v>
      </c>
      <c r="AH30" s="31">
        <v>0</v>
      </c>
      <c r="AI30" s="101">
        <f t="shared" si="40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41"/>
        <v>10.425000000000001</v>
      </c>
      <c r="AP30" s="94">
        <f t="shared" si="42"/>
        <v>7.2975000000000003</v>
      </c>
      <c r="AQ30" s="99">
        <f t="shared" si="43"/>
        <v>5.7337500000000006</v>
      </c>
      <c r="AR30" s="100">
        <f t="shared" si="44"/>
        <v>7.2762596467796339</v>
      </c>
      <c r="AS30" s="95">
        <f t="shared" si="45"/>
        <v>4.89975</v>
      </c>
      <c r="AT30" s="40">
        <f t="shared" si="46"/>
        <v>6.2178946072480503</v>
      </c>
      <c r="AU30" s="96">
        <f t="shared" si="47"/>
        <v>4.2742500000000003</v>
      </c>
      <c r="AV30" s="96">
        <f t="shared" si="48"/>
        <v>5.4241208275993635</v>
      </c>
      <c r="AW30" s="39">
        <f t="shared" si="49"/>
        <v>3.4194</v>
      </c>
      <c r="AX30" s="39">
        <f t="shared" si="50"/>
        <v>4.3392966620794908</v>
      </c>
      <c r="AY30" s="43">
        <f t="shared" si="51"/>
        <v>2.085</v>
      </c>
      <c r="AZ30" s="42">
        <f t="shared" si="52"/>
        <v>1.0425</v>
      </c>
      <c r="BA30" s="44">
        <f t="shared" si="53"/>
        <v>0.62550000000000006</v>
      </c>
      <c r="BB30" s="47">
        <f t="shared" si="54"/>
        <v>0</v>
      </c>
      <c r="BC30" s="49">
        <f t="shared" si="55"/>
        <v>0.41700000000000004</v>
      </c>
      <c r="BD30" s="50">
        <f t="shared" si="56"/>
        <v>0.20850000000000002</v>
      </c>
      <c r="BE30" s="51">
        <f t="shared" si="57"/>
        <v>0.20850000000000002</v>
      </c>
      <c r="BF30" s="52">
        <f t="shared" si="58"/>
        <v>0.41700000000000004</v>
      </c>
      <c r="BG30" s="53">
        <f t="shared" si="59"/>
        <v>0.62550000000000006</v>
      </c>
      <c r="BH30" s="5"/>
    </row>
    <row r="31" spans="1:60" s="12" customFormat="1" ht="25.15" customHeight="1" x14ac:dyDescent="0.25">
      <c r="A31" s="58" t="s">
        <v>108</v>
      </c>
      <c r="B31" s="28">
        <v>4.4000000000000004</v>
      </c>
      <c r="C31" s="28">
        <v>0.3</v>
      </c>
      <c r="D31" s="28">
        <f>Z31</f>
        <v>0</v>
      </c>
      <c r="E31" s="28">
        <v>11.25</v>
      </c>
      <c r="F31" s="28">
        <f t="shared" si="21"/>
        <v>0</v>
      </c>
      <c r="G31" s="28">
        <v>3.6</v>
      </c>
      <c r="H31" s="28">
        <v>5.0999999999999996</v>
      </c>
      <c r="I31" s="82">
        <f t="shared" si="24"/>
        <v>0</v>
      </c>
      <c r="J31" s="81">
        <f t="shared" si="31"/>
        <v>0</v>
      </c>
      <c r="K31" s="82">
        <f t="shared" si="61"/>
        <v>0</v>
      </c>
      <c r="L31" s="29">
        <f>AM31</f>
        <v>0</v>
      </c>
      <c r="M31" s="30">
        <f t="shared" si="23"/>
        <v>24.65</v>
      </c>
      <c r="N31" s="147">
        <v>9</v>
      </c>
      <c r="O31" s="6"/>
      <c r="P31" s="171"/>
      <c r="Q31" s="21"/>
      <c r="R31" s="102"/>
      <c r="S31" s="108"/>
      <c r="T31" s="107"/>
      <c r="U31" s="31">
        <v>0</v>
      </c>
      <c r="V31" s="79">
        <f t="shared" si="33"/>
        <v>0</v>
      </c>
      <c r="W31" s="31">
        <v>0</v>
      </c>
      <c r="X31" s="73">
        <f t="shared" si="34"/>
        <v>0</v>
      </c>
      <c r="Y31" s="31">
        <v>0</v>
      </c>
      <c r="Z31" s="73">
        <f t="shared" si="35"/>
        <v>0</v>
      </c>
      <c r="AA31" s="31">
        <v>0</v>
      </c>
      <c r="AB31" s="73">
        <f t="shared" si="36"/>
        <v>0</v>
      </c>
      <c r="AC31" s="31">
        <v>0</v>
      </c>
      <c r="AD31" s="73">
        <f t="shared" si="37"/>
        <v>0</v>
      </c>
      <c r="AE31" s="31">
        <v>0</v>
      </c>
      <c r="AF31" s="73">
        <f t="shared" si="38"/>
        <v>0</v>
      </c>
      <c r="AG31" s="93">
        <f t="shared" si="39"/>
        <v>0</v>
      </c>
      <c r="AH31" s="31">
        <v>0</v>
      </c>
      <c r="AI31" s="101">
        <f t="shared" si="40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41"/>
        <v>12.324999999999999</v>
      </c>
      <c r="AP31" s="94">
        <f t="shared" si="42"/>
        <v>8.6274999999999995</v>
      </c>
      <c r="AQ31" s="99">
        <f t="shared" si="43"/>
        <v>6.7787499999999996</v>
      </c>
      <c r="AR31" s="100">
        <f t="shared" si="44"/>
        <v>8.6006975461381199</v>
      </c>
      <c r="AS31" s="95">
        <f t="shared" si="45"/>
        <v>5.7927499999999998</v>
      </c>
      <c r="AT31" s="40">
        <f t="shared" si="46"/>
        <v>7.3496869939725746</v>
      </c>
      <c r="AU31" s="96">
        <f t="shared" si="47"/>
        <v>5.0532500000000002</v>
      </c>
      <c r="AV31" s="96">
        <f t="shared" si="48"/>
        <v>6.4114290798484168</v>
      </c>
      <c r="AW31" s="39">
        <f t="shared" si="49"/>
        <v>4.0425999999999993</v>
      </c>
      <c r="AX31" s="39">
        <f t="shared" si="50"/>
        <v>5.1291432638787322</v>
      </c>
      <c r="AY31" s="43">
        <f t="shared" si="51"/>
        <v>2.4649999999999999</v>
      </c>
      <c r="AZ31" s="42">
        <f t="shared" si="52"/>
        <v>1.2324999999999999</v>
      </c>
      <c r="BA31" s="44">
        <f t="shared" si="53"/>
        <v>0.73950000000000005</v>
      </c>
      <c r="BB31" s="47">
        <f t="shared" si="54"/>
        <v>0</v>
      </c>
      <c r="BC31" s="49">
        <f t="shared" si="55"/>
        <v>0.49299999999999999</v>
      </c>
      <c r="BD31" s="50">
        <f t="shared" si="56"/>
        <v>0.2465</v>
      </c>
      <c r="BE31" s="51">
        <f t="shared" si="57"/>
        <v>0.2465</v>
      </c>
      <c r="BF31" s="52">
        <f t="shared" si="58"/>
        <v>0.49299999999999999</v>
      </c>
      <c r="BG31" s="53">
        <f t="shared" si="59"/>
        <v>0.73950000000000005</v>
      </c>
      <c r="BH31" s="5"/>
    </row>
    <row r="32" spans="1:60" s="12" customFormat="1" ht="25.15" customHeight="1" x14ac:dyDescent="0.25">
      <c r="A32" s="58" t="s">
        <v>107</v>
      </c>
      <c r="B32" s="28">
        <f>V32</f>
        <v>0</v>
      </c>
      <c r="C32" s="28">
        <v>15</v>
      </c>
      <c r="D32" s="28">
        <f>Z32</f>
        <v>0</v>
      </c>
      <c r="E32" s="28">
        <v>4.3499999999999996</v>
      </c>
      <c r="F32" s="28">
        <f t="shared" si="21"/>
        <v>0</v>
      </c>
      <c r="G32" s="28">
        <f>AF32</f>
        <v>0</v>
      </c>
      <c r="H32" s="28">
        <v>4.9000000000000004</v>
      </c>
      <c r="I32" s="82">
        <f t="shared" si="24"/>
        <v>0</v>
      </c>
      <c r="J32" s="81">
        <f t="shared" si="31"/>
        <v>0</v>
      </c>
      <c r="K32" s="82">
        <f t="shared" si="61"/>
        <v>0</v>
      </c>
      <c r="L32" s="29">
        <f>AM32</f>
        <v>0</v>
      </c>
      <c r="M32" s="30">
        <f t="shared" si="23"/>
        <v>24.25</v>
      </c>
      <c r="N32" s="147">
        <v>10</v>
      </c>
      <c r="O32" s="6"/>
      <c r="P32" s="171"/>
      <c r="Q32" s="21"/>
      <c r="R32" s="102"/>
      <c r="S32" s="108"/>
      <c r="T32" s="107"/>
      <c r="U32" s="31">
        <v>0</v>
      </c>
      <c r="V32" s="79">
        <f t="shared" si="33"/>
        <v>0</v>
      </c>
      <c r="W32" s="31">
        <v>0</v>
      </c>
      <c r="X32" s="73">
        <f t="shared" si="34"/>
        <v>0</v>
      </c>
      <c r="Y32" s="31">
        <v>0</v>
      </c>
      <c r="Z32" s="73">
        <f t="shared" si="35"/>
        <v>0</v>
      </c>
      <c r="AA32" s="31">
        <v>0</v>
      </c>
      <c r="AB32" s="73">
        <f t="shared" si="36"/>
        <v>0</v>
      </c>
      <c r="AC32" s="31">
        <v>0</v>
      </c>
      <c r="AD32" s="73">
        <f t="shared" si="37"/>
        <v>0</v>
      </c>
      <c r="AE32" s="31">
        <v>0</v>
      </c>
      <c r="AF32" s="73">
        <f t="shared" si="38"/>
        <v>0</v>
      </c>
      <c r="AG32" s="93">
        <f t="shared" si="39"/>
        <v>0</v>
      </c>
      <c r="AH32" s="31">
        <v>0</v>
      </c>
      <c r="AI32" s="101">
        <f t="shared" si="40"/>
        <v>0</v>
      </c>
      <c r="AJ32" s="109">
        <v>0</v>
      </c>
      <c r="AK32" s="110">
        <v>0</v>
      </c>
      <c r="AL32" s="111">
        <v>0</v>
      </c>
      <c r="AM32" s="112">
        <v>0</v>
      </c>
      <c r="AN32" s="92"/>
      <c r="AO32" s="37">
        <f t="shared" si="41"/>
        <v>12.125</v>
      </c>
      <c r="AP32" s="94">
        <f t="shared" si="42"/>
        <v>8.4874999999999989</v>
      </c>
      <c r="AQ32" s="99">
        <f t="shared" si="43"/>
        <v>6.6687500000000002</v>
      </c>
      <c r="AR32" s="100">
        <f t="shared" si="44"/>
        <v>8.4327419096009972</v>
      </c>
      <c r="AS32" s="95">
        <f t="shared" si="45"/>
        <v>5.6987499999999995</v>
      </c>
      <c r="AT32" s="40">
        <f t="shared" si="46"/>
        <v>7.2061612682044887</v>
      </c>
      <c r="AU32" s="96">
        <f t="shared" si="47"/>
        <v>4.9712499999999995</v>
      </c>
      <c r="AV32" s="96">
        <f t="shared" si="48"/>
        <v>6.2862257871571074</v>
      </c>
      <c r="AW32" s="39">
        <f t="shared" si="49"/>
        <v>3.9769999999999994</v>
      </c>
      <c r="AX32" s="39">
        <f t="shared" si="50"/>
        <v>5.0289806297256856</v>
      </c>
      <c r="AY32" s="43">
        <f t="shared" si="51"/>
        <v>2.4249999999999998</v>
      </c>
      <c r="AZ32" s="42">
        <f t="shared" si="52"/>
        <v>1.2124999999999999</v>
      </c>
      <c r="BA32" s="44">
        <f t="shared" si="53"/>
        <v>0.72750000000000004</v>
      </c>
      <c r="BB32" s="47">
        <f t="shared" si="54"/>
        <v>0</v>
      </c>
      <c r="BC32" s="49">
        <f t="shared" si="55"/>
        <v>0.48499999999999999</v>
      </c>
      <c r="BD32" s="50">
        <f t="shared" si="56"/>
        <v>0.24249999999999999</v>
      </c>
      <c r="BE32" s="51">
        <f t="shared" si="57"/>
        <v>0.24249999999999999</v>
      </c>
      <c r="BF32" s="52">
        <f t="shared" si="58"/>
        <v>0.48499999999999999</v>
      </c>
      <c r="BG32" s="53">
        <f t="shared" si="59"/>
        <v>0.72750000000000004</v>
      </c>
      <c r="BH32" s="5"/>
    </row>
    <row r="33" spans="1:60" s="12" customFormat="1" ht="25.15" hidden="1" customHeight="1" x14ac:dyDescent="0.25">
      <c r="A33" s="58" t="s">
        <v>145</v>
      </c>
      <c r="B33" s="28">
        <v>6.4</v>
      </c>
      <c r="C33" s="28">
        <v>9.6</v>
      </c>
      <c r="D33" s="28">
        <v>1</v>
      </c>
      <c r="E33" s="28">
        <v>0.75</v>
      </c>
      <c r="F33" s="28">
        <f t="shared" si="21"/>
        <v>0</v>
      </c>
      <c r="G33" s="28">
        <v>1.8</v>
      </c>
      <c r="H33" s="28">
        <v>4.7</v>
      </c>
      <c r="I33" s="82">
        <f t="shared" si="24"/>
        <v>0</v>
      </c>
      <c r="J33" s="81">
        <f t="shared" si="31"/>
        <v>0</v>
      </c>
      <c r="K33" s="82">
        <f t="shared" si="61"/>
        <v>0</v>
      </c>
      <c r="L33" s="29">
        <f>AM33</f>
        <v>0</v>
      </c>
      <c r="M33" s="30">
        <f t="shared" si="23"/>
        <v>24.25</v>
      </c>
      <c r="N33" s="147">
        <v>21</v>
      </c>
      <c r="O33" s="6"/>
      <c r="P33" s="171"/>
      <c r="Q33" s="21"/>
      <c r="R33" s="102"/>
      <c r="S33" s="108"/>
      <c r="T33" s="107"/>
      <c r="U33" s="31">
        <v>0</v>
      </c>
      <c r="V33" s="79">
        <f t="shared" si="33"/>
        <v>0</v>
      </c>
      <c r="W33" s="31">
        <v>0</v>
      </c>
      <c r="X33" s="73">
        <f t="shared" si="34"/>
        <v>0</v>
      </c>
      <c r="Y33" s="31">
        <v>0</v>
      </c>
      <c r="Z33" s="73">
        <f t="shared" si="35"/>
        <v>0</v>
      </c>
      <c r="AA33" s="31">
        <v>0</v>
      </c>
      <c r="AB33" s="73">
        <f t="shared" si="36"/>
        <v>0</v>
      </c>
      <c r="AC33" s="31">
        <v>0</v>
      </c>
      <c r="AD33" s="73">
        <f t="shared" si="37"/>
        <v>0</v>
      </c>
      <c r="AE33" s="31">
        <v>0</v>
      </c>
      <c r="AF33" s="73">
        <f t="shared" si="38"/>
        <v>0</v>
      </c>
      <c r="AG33" s="93">
        <f t="shared" si="39"/>
        <v>0</v>
      </c>
      <c r="AH33" s="31">
        <v>0</v>
      </c>
      <c r="AI33" s="101">
        <f t="shared" si="40"/>
        <v>0</v>
      </c>
      <c r="AJ33" s="109">
        <v>0</v>
      </c>
      <c r="AK33" s="110">
        <v>0</v>
      </c>
      <c r="AL33" s="111">
        <v>0</v>
      </c>
      <c r="AM33" s="112">
        <v>0</v>
      </c>
      <c r="AN33" s="92"/>
      <c r="AO33" s="37">
        <f t="shared" si="41"/>
        <v>12.125</v>
      </c>
      <c r="AP33" s="94">
        <f t="shared" si="42"/>
        <v>8.4874999999999989</v>
      </c>
      <c r="AQ33" s="99">
        <f t="shared" si="43"/>
        <v>6.6687500000000002</v>
      </c>
      <c r="AR33" s="100">
        <f t="shared" si="44"/>
        <v>8.901534831736722</v>
      </c>
      <c r="AS33" s="95">
        <f t="shared" si="45"/>
        <v>5.6987499999999995</v>
      </c>
      <c r="AT33" s="40">
        <f t="shared" si="46"/>
        <v>7.606766128938653</v>
      </c>
      <c r="AU33" s="96">
        <f t="shared" si="47"/>
        <v>4.9712499999999995</v>
      </c>
      <c r="AV33" s="96">
        <f t="shared" si="48"/>
        <v>6.6356896018401015</v>
      </c>
      <c r="AW33" s="39">
        <f t="shared" si="49"/>
        <v>3.9769999999999994</v>
      </c>
      <c r="AX33" s="39">
        <f t="shared" si="50"/>
        <v>5.308551681472081</v>
      </c>
      <c r="AY33" s="43">
        <f t="shared" si="51"/>
        <v>2.4249999999999998</v>
      </c>
      <c r="AZ33" s="42">
        <f t="shared" si="52"/>
        <v>1.2124999999999999</v>
      </c>
      <c r="BA33" s="44">
        <f t="shared" si="53"/>
        <v>0.72750000000000004</v>
      </c>
      <c r="BB33" s="47">
        <f t="shared" si="54"/>
        <v>0</v>
      </c>
      <c r="BC33" s="49">
        <f t="shared" si="55"/>
        <v>0.48499999999999999</v>
      </c>
      <c r="BD33" s="50">
        <f t="shared" si="56"/>
        <v>0.24249999999999999</v>
      </c>
      <c r="BE33" s="51">
        <f t="shared" si="57"/>
        <v>0.24249999999999999</v>
      </c>
      <c r="BF33" s="52">
        <f t="shared" si="58"/>
        <v>0.48499999999999999</v>
      </c>
      <c r="BG33" s="53">
        <f t="shared" si="59"/>
        <v>0.72750000000000004</v>
      </c>
      <c r="BH33" s="5"/>
    </row>
    <row r="34" spans="1:60" s="12" customFormat="1" ht="25.15" customHeight="1" x14ac:dyDescent="0.25">
      <c r="A34" s="58" t="s">
        <v>93</v>
      </c>
      <c r="B34" s="28">
        <f>V34</f>
        <v>0</v>
      </c>
      <c r="C34" s="28">
        <v>11.1</v>
      </c>
      <c r="D34" s="28">
        <f>Z34</f>
        <v>0</v>
      </c>
      <c r="E34" s="28">
        <v>3.6</v>
      </c>
      <c r="F34" s="28">
        <f t="shared" si="21"/>
        <v>0</v>
      </c>
      <c r="G34" s="28">
        <f>AF34</f>
        <v>0</v>
      </c>
      <c r="H34" s="28">
        <v>2.9</v>
      </c>
      <c r="I34" s="82">
        <f t="shared" si="24"/>
        <v>0</v>
      </c>
      <c r="J34" s="81">
        <f t="shared" si="31"/>
        <v>0</v>
      </c>
      <c r="K34" s="82">
        <f t="shared" si="61"/>
        <v>0</v>
      </c>
      <c r="L34" s="29">
        <v>6.16</v>
      </c>
      <c r="M34" s="30">
        <f t="shared" si="23"/>
        <v>23.759999999999998</v>
      </c>
      <c r="N34" s="147">
        <v>11</v>
      </c>
      <c r="O34" s="6"/>
      <c r="P34" s="171"/>
      <c r="Q34" s="21"/>
      <c r="R34" s="102"/>
      <c r="S34" s="108"/>
      <c r="T34" s="107"/>
      <c r="U34" s="31">
        <v>0</v>
      </c>
      <c r="V34" s="79">
        <f t="shared" si="33"/>
        <v>0</v>
      </c>
      <c r="W34" s="31">
        <v>0</v>
      </c>
      <c r="X34" s="73">
        <f t="shared" si="34"/>
        <v>0</v>
      </c>
      <c r="Y34" s="31">
        <v>0</v>
      </c>
      <c r="Z34" s="73">
        <f t="shared" si="35"/>
        <v>0</v>
      </c>
      <c r="AA34" s="31">
        <v>0</v>
      </c>
      <c r="AB34" s="73">
        <f t="shared" si="36"/>
        <v>0</v>
      </c>
      <c r="AC34" s="31">
        <v>0</v>
      </c>
      <c r="AD34" s="73">
        <f t="shared" si="37"/>
        <v>0</v>
      </c>
      <c r="AE34" s="31">
        <v>0</v>
      </c>
      <c r="AF34" s="73">
        <f t="shared" si="38"/>
        <v>0</v>
      </c>
      <c r="AG34" s="93">
        <f t="shared" si="39"/>
        <v>0</v>
      </c>
      <c r="AH34" s="31">
        <v>0</v>
      </c>
      <c r="AI34" s="101">
        <f t="shared" si="40"/>
        <v>0</v>
      </c>
      <c r="AJ34" s="109">
        <v>0</v>
      </c>
      <c r="AK34" s="110">
        <v>0</v>
      </c>
      <c r="AL34" s="111">
        <v>0</v>
      </c>
      <c r="AM34" s="112">
        <v>0</v>
      </c>
      <c r="AN34" s="92"/>
      <c r="AO34" s="37">
        <f t="shared" si="41"/>
        <v>8.7999999999999989</v>
      </c>
      <c r="AP34" s="94">
        <f t="shared" si="42"/>
        <v>6.1599999999999993</v>
      </c>
      <c r="AQ34" s="99">
        <f t="shared" si="43"/>
        <v>4.84</v>
      </c>
      <c r="AR34" s="100">
        <f t="shared" si="44"/>
        <v>6.1206216978332151</v>
      </c>
      <c r="AS34" s="95">
        <f t="shared" si="45"/>
        <v>4.1360000000000001</v>
      </c>
      <c r="AT34" s="40">
        <f t="shared" si="46"/>
        <v>5.2303494508756572</v>
      </c>
      <c r="AU34" s="96">
        <f t="shared" si="47"/>
        <v>3.6079999999999997</v>
      </c>
      <c r="AV34" s="96">
        <f t="shared" si="48"/>
        <v>4.5626452656574878</v>
      </c>
      <c r="AW34" s="39">
        <f t="shared" si="49"/>
        <v>2.8863999999999996</v>
      </c>
      <c r="AX34" s="39">
        <f t="shared" si="50"/>
        <v>3.6501162125259898</v>
      </c>
      <c r="AY34" s="43">
        <f t="shared" si="51"/>
        <v>1.7599999999999998</v>
      </c>
      <c r="AZ34" s="42">
        <f t="shared" si="52"/>
        <v>0.87999999999999989</v>
      </c>
      <c r="BA34" s="44">
        <f t="shared" si="53"/>
        <v>0.52800000000000002</v>
      </c>
      <c r="BB34" s="47">
        <f t="shared" si="54"/>
        <v>0</v>
      </c>
      <c r="BC34" s="49">
        <f t="shared" si="55"/>
        <v>0.35199999999999998</v>
      </c>
      <c r="BD34" s="50">
        <f t="shared" si="56"/>
        <v>0.17599999999999999</v>
      </c>
      <c r="BE34" s="51">
        <f t="shared" si="57"/>
        <v>0.17599999999999999</v>
      </c>
      <c r="BF34" s="52">
        <f t="shared" si="58"/>
        <v>0.35199999999999998</v>
      </c>
      <c r="BG34" s="53">
        <f t="shared" si="59"/>
        <v>0.52800000000000002</v>
      </c>
      <c r="BH34" s="5"/>
    </row>
    <row r="35" spans="1:60" s="12" customFormat="1" ht="25.15" customHeight="1" x14ac:dyDescent="0.25">
      <c r="A35" s="58" t="s">
        <v>109</v>
      </c>
      <c r="B35" s="28">
        <v>0.4</v>
      </c>
      <c r="C35" s="28">
        <v>0.3</v>
      </c>
      <c r="D35" s="28">
        <v>0</v>
      </c>
      <c r="E35" s="28">
        <v>11.25</v>
      </c>
      <c r="F35" s="28">
        <v>1.2</v>
      </c>
      <c r="G35" s="28">
        <v>3.6</v>
      </c>
      <c r="H35" s="28">
        <v>1.9</v>
      </c>
      <c r="I35" s="82">
        <f>AJ35</f>
        <v>0</v>
      </c>
      <c r="J35" s="81">
        <f>AK35</f>
        <v>0</v>
      </c>
      <c r="K35" s="82">
        <f>AL35</f>
        <v>0</v>
      </c>
      <c r="L35" s="29">
        <v>4.6100000000000003</v>
      </c>
      <c r="M35" s="30">
        <f>SUM(B35:L35)</f>
        <v>23.259999999999998</v>
      </c>
      <c r="N35" s="147">
        <v>12</v>
      </c>
      <c r="O35" s="6"/>
      <c r="P35" s="171"/>
      <c r="Q35" s="21"/>
      <c r="R35" s="102"/>
      <c r="S35" s="108"/>
      <c r="T35" s="107"/>
      <c r="U35" s="31">
        <v>0</v>
      </c>
      <c r="V35" s="79">
        <f t="shared" si="33"/>
        <v>0</v>
      </c>
      <c r="W35" s="31">
        <v>0</v>
      </c>
      <c r="X35" s="73">
        <f t="shared" si="34"/>
        <v>0</v>
      </c>
      <c r="Y35" s="31">
        <v>0</v>
      </c>
      <c r="Z35" s="73">
        <f t="shared" si="35"/>
        <v>0</v>
      </c>
      <c r="AA35" s="31">
        <v>0</v>
      </c>
      <c r="AB35" s="73">
        <f t="shared" si="36"/>
        <v>0</v>
      </c>
      <c r="AC35" s="31">
        <v>0</v>
      </c>
      <c r="AD35" s="73">
        <f t="shared" si="37"/>
        <v>0</v>
      </c>
      <c r="AE35" s="31">
        <v>0</v>
      </c>
      <c r="AF35" s="73">
        <f t="shared" si="38"/>
        <v>0</v>
      </c>
      <c r="AG35" s="93">
        <f t="shared" si="39"/>
        <v>0</v>
      </c>
      <c r="AH35" s="31">
        <v>0</v>
      </c>
      <c r="AI35" s="101">
        <f t="shared" si="40"/>
        <v>0</v>
      </c>
      <c r="AJ35" s="109">
        <v>0</v>
      </c>
      <c r="AK35" s="110">
        <v>0</v>
      </c>
      <c r="AL35" s="111">
        <v>0</v>
      </c>
      <c r="AM35" s="112">
        <v>0</v>
      </c>
      <c r="AN35" s="92"/>
      <c r="AO35" s="37">
        <f t="shared" si="41"/>
        <v>9.3249999999999993</v>
      </c>
      <c r="AP35" s="94">
        <f t="shared" si="42"/>
        <v>6.5274999999999999</v>
      </c>
      <c r="AQ35" s="99">
        <f t="shared" si="43"/>
        <v>5.1287500000000001</v>
      </c>
      <c r="AR35" s="100">
        <f t="shared" si="44"/>
        <v>6.7327800923547594</v>
      </c>
      <c r="AS35" s="95">
        <f t="shared" si="45"/>
        <v>4.3827499999999997</v>
      </c>
      <c r="AT35" s="40">
        <f t="shared" si="46"/>
        <v>5.7534666243758847</v>
      </c>
      <c r="AU35" s="96">
        <f t="shared" si="47"/>
        <v>3.8232499999999998</v>
      </c>
      <c r="AV35" s="96">
        <f t="shared" si="48"/>
        <v>5.0189815233917301</v>
      </c>
      <c r="AW35" s="39">
        <f t="shared" si="49"/>
        <v>3.0585999999999998</v>
      </c>
      <c r="AX35" s="39">
        <f t="shared" si="50"/>
        <v>4.0151852187133832</v>
      </c>
      <c r="AY35" s="43">
        <f t="shared" si="51"/>
        <v>1.865</v>
      </c>
      <c r="AZ35" s="42">
        <f t="shared" si="52"/>
        <v>0.9325</v>
      </c>
      <c r="BA35" s="44">
        <f t="shared" si="53"/>
        <v>0.5595</v>
      </c>
      <c r="BB35" s="47">
        <f t="shared" si="54"/>
        <v>0</v>
      </c>
      <c r="BC35" s="49">
        <f t="shared" si="55"/>
        <v>0.373</v>
      </c>
      <c r="BD35" s="50">
        <f t="shared" si="56"/>
        <v>0.1865</v>
      </c>
      <c r="BE35" s="51">
        <f t="shared" si="57"/>
        <v>0.1865</v>
      </c>
      <c r="BF35" s="52">
        <f t="shared" si="58"/>
        <v>0.373</v>
      </c>
      <c r="BG35" s="53">
        <f t="shared" si="59"/>
        <v>0.5595</v>
      </c>
      <c r="BH35" s="5"/>
    </row>
    <row r="36" spans="1:60" s="12" customFormat="1" ht="25.15" customHeight="1" x14ac:dyDescent="0.25">
      <c r="A36" s="149" t="s">
        <v>113</v>
      </c>
      <c r="B36" s="28">
        <v>6.4</v>
      </c>
      <c r="C36" s="28">
        <v>6.6</v>
      </c>
      <c r="D36" s="28">
        <f>Z36</f>
        <v>0</v>
      </c>
      <c r="E36" s="28">
        <v>2.25</v>
      </c>
      <c r="F36" s="28">
        <f>AD36</f>
        <v>0</v>
      </c>
      <c r="G36" s="28">
        <v>3.6</v>
      </c>
      <c r="H36" s="28">
        <v>0.4</v>
      </c>
      <c r="I36" s="82">
        <f>AJ36</f>
        <v>0</v>
      </c>
      <c r="J36" s="81">
        <f>AK36</f>
        <v>0</v>
      </c>
      <c r="K36" s="82">
        <f>AL36</f>
        <v>0</v>
      </c>
      <c r="L36" s="29">
        <v>3.85</v>
      </c>
      <c r="M36" s="30">
        <f>SUM(B36:L36)</f>
        <v>23.1</v>
      </c>
      <c r="N36" s="147">
        <v>13</v>
      </c>
      <c r="O36" s="6"/>
      <c r="P36" s="171"/>
      <c r="Q36" s="21"/>
      <c r="R36" s="102"/>
      <c r="S36" s="108"/>
      <c r="T36" s="107"/>
      <c r="U36" s="31">
        <v>0</v>
      </c>
      <c r="V36" s="79">
        <f t="shared" si="33"/>
        <v>0</v>
      </c>
      <c r="W36" s="31">
        <v>0</v>
      </c>
      <c r="X36" s="73">
        <f t="shared" si="34"/>
        <v>0</v>
      </c>
      <c r="Y36" s="31">
        <v>0</v>
      </c>
      <c r="Z36" s="73">
        <f t="shared" si="35"/>
        <v>0</v>
      </c>
      <c r="AA36" s="31">
        <v>0</v>
      </c>
      <c r="AB36" s="73">
        <f t="shared" si="36"/>
        <v>0</v>
      </c>
      <c r="AC36" s="31">
        <v>0</v>
      </c>
      <c r="AD36" s="73">
        <f t="shared" si="37"/>
        <v>0</v>
      </c>
      <c r="AE36" s="31">
        <v>0</v>
      </c>
      <c r="AF36" s="73">
        <f t="shared" si="38"/>
        <v>0</v>
      </c>
      <c r="AG36" s="93">
        <f t="shared" si="39"/>
        <v>0</v>
      </c>
      <c r="AH36" s="31">
        <v>0</v>
      </c>
      <c r="AI36" s="101">
        <f t="shared" si="40"/>
        <v>0</v>
      </c>
      <c r="AJ36" s="109">
        <v>0</v>
      </c>
      <c r="AK36" s="110">
        <v>0</v>
      </c>
      <c r="AL36" s="111">
        <v>0</v>
      </c>
      <c r="AM36" s="112">
        <v>0</v>
      </c>
      <c r="AN36" s="92"/>
      <c r="AO36" s="37">
        <f t="shared" si="41"/>
        <v>9.625</v>
      </c>
      <c r="AP36" s="94">
        <f t="shared" si="42"/>
        <v>6.7374999999999998</v>
      </c>
      <c r="AQ36" s="99">
        <f t="shared" si="43"/>
        <v>5.2937500000000002</v>
      </c>
      <c r="AR36" s="100">
        <f t="shared" si="44"/>
        <v>6.9170528175981918</v>
      </c>
      <c r="AS36" s="95">
        <f t="shared" si="45"/>
        <v>4.5237499999999997</v>
      </c>
      <c r="AT36" s="40">
        <f t="shared" si="46"/>
        <v>5.9109360441293637</v>
      </c>
      <c r="AU36" s="96">
        <f t="shared" si="47"/>
        <v>3.94625</v>
      </c>
      <c r="AV36" s="96">
        <f t="shared" si="48"/>
        <v>5.1563484640277437</v>
      </c>
      <c r="AW36" s="39">
        <f t="shared" si="49"/>
        <v>3.1569999999999996</v>
      </c>
      <c r="AX36" s="39">
        <f t="shared" si="50"/>
        <v>4.1250787712221939</v>
      </c>
      <c r="AY36" s="43">
        <f t="shared" si="51"/>
        <v>1.925</v>
      </c>
      <c r="AZ36" s="42">
        <f t="shared" si="52"/>
        <v>0.96250000000000002</v>
      </c>
      <c r="BA36" s="44">
        <f t="shared" si="53"/>
        <v>0.57750000000000001</v>
      </c>
      <c r="BB36" s="47">
        <f t="shared" si="54"/>
        <v>0</v>
      </c>
      <c r="BC36" s="49">
        <f t="shared" si="55"/>
        <v>0.38500000000000001</v>
      </c>
      <c r="BD36" s="50">
        <f t="shared" si="56"/>
        <v>0.1925</v>
      </c>
      <c r="BE36" s="51">
        <f t="shared" si="57"/>
        <v>0.1925</v>
      </c>
      <c r="BF36" s="52">
        <f t="shared" si="58"/>
        <v>0.38500000000000001</v>
      </c>
      <c r="BG36" s="53">
        <f t="shared" si="59"/>
        <v>0.57750000000000001</v>
      </c>
      <c r="BH36" s="5"/>
    </row>
    <row r="37" spans="1:60" s="12" customFormat="1" ht="25.15" customHeight="1" x14ac:dyDescent="0.25">
      <c r="A37" s="58" t="s">
        <v>86</v>
      </c>
      <c r="B37" s="28">
        <v>3.2</v>
      </c>
      <c r="C37" s="28">
        <v>2.1</v>
      </c>
      <c r="D37" s="28">
        <f>Z37</f>
        <v>0</v>
      </c>
      <c r="E37" s="28">
        <v>10.65</v>
      </c>
      <c r="F37" s="28">
        <v>4</v>
      </c>
      <c r="G37" s="28">
        <v>2.7</v>
      </c>
      <c r="H37" s="28">
        <v>0.4</v>
      </c>
      <c r="I37" s="82">
        <f>AJ37</f>
        <v>0</v>
      </c>
      <c r="J37" s="81">
        <f>AK37</f>
        <v>0</v>
      </c>
      <c r="K37" s="82">
        <f>AL37</f>
        <v>0</v>
      </c>
      <c r="L37" s="29">
        <f>AM37</f>
        <v>0</v>
      </c>
      <c r="M37" s="30">
        <f>SUM(B37:L37)</f>
        <v>23.05</v>
      </c>
      <c r="N37" s="147">
        <v>14</v>
      </c>
      <c r="O37" s="6"/>
      <c r="P37" s="171"/>
      <c r="Q37" s="21"/>
      <c r="R37" s="102"/>
      <c r="S37" s="108"/>
      <c r="T37" s="107"/>
      <c r="U37" s="31">
        <v>0</v>
      </c>
      <c r="V37" s="79">
        <f t="shared" si="33"/>
        <v>0</v>
      </c>
      <c r="W37" s="31">
        <v>0</v>
      </c>
      <c r="X37" s="73">
        <f t="shared" si="34"/>
        <v>0</v>
      </c>
      <c r="Y37" s="31">
        <v>0</v>
      </c>
      <c r="Z37" s="73">
        <f t="shared" si="35"/>
        <v>0</v>
      </c>
      <c r="AA37" s="31">
        <v>0</v>
      </c>
      <c r="AB37" s="73">
        <f t="shared" si="36"/>
        <v>0</v>
      </c>
      <c r="AC37" s="31">
        <v>0</v>
      </c>
      <c r="AD37" s="73">
        <f t="shared" si="37"/>
        <v>0</v>
      </c>
      <c r="AE37" s="31">
        <v>0</v>
      </c>
      <c r="AF37" s="73">
        <f t="shared" si="38"/>
        <v>0</v>
      </c>
      <c r="AG37" s="93">
        <f t="shared" si="39"/>
        <v>0</v>
      </c>
      <c r="AH37" s="31">
        <v>0</v>
      </c>
      <c r="AI37" s="101">
        <f t="shared" si="40"/>
        <v>0</v>
      </c>
      <c r="AJ37" s="109">
        <v>0</v>
      </c>
      <c r="AK37" s="110">
        <v>0</v>
      </c>
      <c r="AL37" s="111">
        <v>0</v>
      </c>
      <c r="AM37" s="112">
        <v>0</v>
      </c>
      <c r="AN37" s="92"/>
      <c r="AO37" s="37">
        <f t="shared" si="41"/>
        <v>11.525</v>
      </c>
      <c r="AP37" s="94">
        <f t="shared" si="42"/>
        <v>8.0675000000000008</v>
      </c>
      <c r="AQ37" s="99">
        <f t="shared" si="43"/>
        <v>6.3387500000000001</v>
      </c>
      <c r="AR37" s="100">
        <f t="shared" si="44"/>
        <v>8.390553778715315</v>
      </c>
      <c r="AS37" s="95">
        <f t="shared" si="45"/>
        <v>5.4167500000000004</v>
      </c>
      <c r="AT37" s="40">
        <f t="shared" si="46"/>
        <v>7.17010959272036</v>
      </c>
      <c r="AU37" s="96">
        <f t="shared" si="47"/>
        <v>4.72525</v>
      </c>
      <c r="AV37" s="96">
        <f t="shared" si="48"/>
        <v>6.2547764532241432</v>
      </c>
      <c r="AW37" s="39">
        <f t="shared" si="49"/>
        <v>3.7801999999999998</v>
      </c>
      <c r="AX37" s="39">
        <f t="shared" si="50"/>
        <v>5.0038211625793148</v>
      </c>
      <c r="AY37" s="43">
        <f t="shared" si="51"/>
        <v>2.3050000000000002</v>
      </c>
      <c r="AZ37" s="42">
        <f t="shared" si="52"/>
        <v>1.1525000000000001</v>
      </c>
      <c r="BA37" s="44">
        <f t="shared" si="53"/>
        <v>0.6915</v>
      </c>
      <c r="BB37" s="47">
        <f t="shared" si="54"/>
        <v>0</v>
      </c>
      <c r="BC37" s="49">
        <f t="shared" si="55"/>
        <v>0.46100000000000002</v>
      </c>
      <c r="BD37" s="50">
        <f t="shared" si="56"/>
        <v>0.23050000000000001</v>
      </c>
      <c r="BE37" s="51">
        <f t="shared" si="57"/>
        <v>0.23050000000000001</v>
      </c>
      <c r="BF37" s="52">
        <f t="shared" si="58"/>
        <v>0.46100000000000002</v>
      </c>
      <c r="BG37" s="53">
        <f t="shared" si="59"/>
        <v>0.6915</v>
      </c>
      <c r="BH37" s="5"/>
    </row>
    <row r="38" spans="1:60" s="12" customFormat="1" ht="25.15" hidden="1" customHeight="1" x14ac:dyDescent="0.25">
      <c r="A38" s="58" t="s">
        <v>74</v>
      </c>
      <c r="B38" s="28">
        <v>4.4000000000000004</v>
      </c>
      <c r="C38" s="28">
        <v>14.1</v>
      </c>
      <c r="D38" s="28">
        <f>Z38</f>
        <v>0</v>
      </c>
      <c r="E38" s="28">
        <f>AB38</f>
        <v>0</v>
      </c>
      <c r="F38" s="28">
        <f>AD38</f>
        <v>0</v>
      </c>
      <c r="G38" s="28">
        <f>AF38</f>
        <v>0</v>
      </c>
      <c r="H38" s="28">
        <v>0.2</v>
      </c>
      <c r="I38" s="82">
        <f>AJ38</f>
        <v>0</v>
      </c>
      <c r="J38" s="81">
        <f>AK38</f>
        <v>0</v>
      </c>
      <c r="K38" s="82">
        <f>AL38</f>
        <v>0</v>
      </c>
      <c r="L38" s="29">
        <v>4</v>
      </c>
      <c r="M38" s="30">
        <f>SUM(B38:L38)</f>
        <v>22.7</v>
      </c>
      <c r="N38" s="147">
        <v>26</v>
      </c>
      <c r="O38" s="6"/>
      <c r="P38" s="171"/>
      <c r="Q38" s="21"/>
      <c r="R38" s="102"/>
      <c r="S38" s="108"/>
      <c r="T38" s="107"/>
      <c r="U38" s="31">
        <v>0</v>
      </c>
      <c r="V38" s="79">
        <f t="shared" si="33"/>
        <v>0</v>
      </c>
      <c r="W38" s="31">
        <v>0</v>
      </c>
      <c r="X38" s="73">
        <f t="shared" si="34"/>
        <v>0</v>
      </c>
      <c r="Y38" s="31">
        <v>0</v>
      </c>
      <c r="Z38" s="73">
        <f t="shared" si="35"/>
        <v>0</v>
      </c>
      <c r="AA38" s="31">
        <v>0</v>
      </c>
      <c r="AB38" s="73">
        <f t="shared" si="36"/>
        <v>0</v>
      </c>
      <c r="AC38" s="31">
        <v>0</v>
      </c>
      <c r="AD38" s="73">
        <f t="shared" si="37"/>
        <v>0</v>
      </c>
      <c r="AE38" s="31">
        <v>0</v>
      </c>
      <c r="AF38" s="73">
        <f t="shared" si="38"/>
        <v>0</v>
      </c>
      <c r="AG38" s="93">
        <f t="shared" si="39"/>
        <v>0</v>
      </c>
      <c r="AH38" s="31">
        <v>0</v>
      </c>
      <c r="AI38" s="101">
        <f t="shared" si="40"/>
        <v>0</v>
      </c>
      <c r="AJ38" s="109">
        <v>0</v>
      </c>
      <c r="AK38" s="110">
        <v>0</v>
      </c>
      <c r="AL38" s="111">
        <v>0</v>
      </c>
      <c r="AM38" s="112">
        <v>0</v>
      </c>
      <c r="AN38" s="92"/>
      <c r="AO38" s="37">
        <f t="shared" si="41"/>
        <v>9.35</v>
      </c>
      <c r="AP38" s="94">
        <f t="shared" si="42"/>
        <v>6.5449999999999999</v>
      </c>
      <c r="AQ38" s="99">
        <f t="shared" si="43"/>
        <v>5.1425000000000001</v>
      </c>
      <c r="AR38" s="100">
        <f t="shared" si="44"/>
        <v>6.287056257494811</v>
      </c>
      <c r="AS38" s="95">
        <f t="shared" si="45"/>
        <v>4.3944999999999999</v>
      </c>
      <c r="AT38" s="40">
        <f t="shared" si="46"/>
        <v>5.3725753473137479</v>
      </c>
      <c r="AU38" s="96">
        <f t="shared" si="47"/>
        <v>3.8334999999999999</v>
      </c>
      <c r="AV38" s="96">
        <f t="shared" si="48"/>
        <v>4.6867146646779503</v>
      </c>
      <c r="AW38" s="39">
        <f t="shared" si="49"/>
        <v>3.0667999999999997</v>
      </c>
      <c r="AX38" s="39">
        <f t="shared" si="50"/>
        <v>3.74937173174236</v>
      </c>
      <c r="AY38" s="43">
        <f t="shared" si="51"/>
        <v>1.87</v>
      </c>
      <c r="AZ38" s="42">
        <f t="shared" si="52"/>
        <v>0.93500000000000005</v>
      </c>
      <c r="BA38" s="44">
        <f t="shared" si="53"/>
        <v>0.56099999999999994</v>
      </c>
      <c r="BB38" s="47">
        <f t="shared" si="54"/>
        <v>0</v>
      </c>
      <c r="BC38" s="49">
        <f t="shared" si="55"/>
        <v>0.374</v>
      </c>
      <c r="BD38" s="50">
        <f t="shared" si="56"/>
        <v>0.187</v>
      </c>
      <c r="BE38" s="51">
        <f t="shared" si="57"/>
        <v>0.187</v>
      </c>
      <c r="BF38" s="52">
        <f t="shared" si="58"/>
        <v>0.374</v>
      </c>
      <c r="BG38" s="53">
        <f t="shared" si="59"/>
        <v>0.56099999999999994</v>
      </c>
      <c r="BH38" s="5"/>
    </row>
    <row r="39" spans="1:60" s="12" customFormat="1" ht="25.15" hidden="1" customHeight="1" x14ac:dyDescent="0.25">
      <c r="A39" s="58" t="s">
        <v>120</v>
      </c>
      <c r="B39" s="28">
        <f>V39</f>
        <v>0</v>
      </c>
      <c r="C39" s="28">
        <v>22.5</v>
      </c>
      <c r="D39" s="28">
        <f>Z39</f>
        <v>0</v>
      </c>
      <c r="E39" s="28">
        <f>AB39</f>
        <v>0</v>
      </c>
      <c r="F39" s="28">
        <f>AD39</f>
        <v>0</v>
      </c>
      <c r="G39" s="28">
        <f>AF39</f>
        <v>0</v>
      </c>
      <c r="H39" s="28">
        <f>AI39</f>
        <v>0</v>
      </c>
      <c r="I39" s="82">
        <f>AJ39</f>
        <v>0</v>
      </c>
      <c r="J39" s="81">
        <f>AK39</f>
        <v>0</v>
      </c>
      <c r="K39" s="82">
        <f>AL39</f>
        <v>0</v>
      </c>
      <c r="L39" s="29">
        <f>AM39</f>
        <v>0</v>
      </c>
      <c r="M39" s="30">
        <f>SUM(B39:L39)</f>
        <v>22.5</v>
      </c>
      <c r="N39" s="147">
        <v>27</v>
      </c>
      <c r="O39" s="6"/>
      <c r="P39" s="171"/>
      <c r="Q39" s="21"/>
      <c r="R39" s="102"/>
      <c r="S39" s="108"/>
      <c r="T39" s="107"/>
      <c r="U39" s="31">
        <v>0</v>
      </c>
      <c r="V39" s="79">
        <f t="shared" si="33"/>
        <v>0</v>
      </c>
      <c r="W39" s="31">
        <v>0</v>
      </c>
      <c r="X39" s="73">
        <f t="shared" si="34"/>
        <v>0</v>
      </c>
      <c r="Y39" s="31">
        <v>0</v>
      </c>
      <c r="Z39" s="73">
        <f t="shared" si="35"/>
        <v>0</v>
      </c>
      <c r="AA39" s="31">
        <v>0</v>
      </c>
      <c r="AB39" s="73">
        <f t="shared" si="36"/>
        <v>0</v>
      </c>
      <c r="AC39" s="31">
        <v>0</v>
      </c>
      <c r="AD39" s="73">
        <f t="shared" si="37"/>
        <v>0</v>
      </c>
      <c r="AE39" s="31">
        <v>0</v>
      </c>
      <c r="AF39" s="73">
        <f t="shared" si="38"/>
        <v>0</v>
      </c>
      <c r="AG39" s="93">
        <f t="shared" si="39"/>
        <v>0</v>
      </c>
      <c r="AH39" s="31">
        <v>0</v>
      </c>
      <c r="AI39" s="101">
        <f t="shared" si="40"/>
        <v>0</v>
      </c>
      <c r="AJ39" s="109">
        <v>0</v>
      </c>
      <c r="AK39" s="110">
        <v>0</v>
      </c>
      <c r="AL39" s="111">
        <v>0</v>
      </c>
      <c r="AM39" s="112">
        <v>0</v>
      </c>
      <c r="AN39" s="92"/>
      <c r="AO39" s="37">
        <f t="shared" si="41"/>
        <v>11.25</v>
      </c>
      <c r="AP39" s="94">
        <f t="shared" si="42"/>
        <v>7.875</v>
      </c>
      <c r="AQ39" s="99">
        <f t="shared" si="43"/>
        <v>6.1875</v>
      </c>
      <c r="AR39" s="100">
        <f t="shared" si="44"/>
        <v>7.702375520779821</v>
      </c>
      <c r="AS39" s="95">
        <f t="shared" si="45"/>
        <v>5.2875000000000005</v>
      </c>
      <c r="AT39" s="40">
        <f t="shared" si="46"/>
        <v>6.5820299904845747</v>
      </c>
      <c r="AU39" s="96">
        <f t="shared" si="47"/>
        <v>4.6124999999999998</v>
      </c>
      <c r="AV39" s="96">
        <f t="shared" si="48"/>
        <v>5.7417708427631391</v>
      </c>
      <c r="AW39" s="39">
        <f t="shared" si="49"/>
        <v>3.69</v>
      </c>
      <c r="AX39" s="39">
        <f t="shared" si="50"/>
        <v>4.5934166742105109</v>
      </c>
      <c r="AY39" s="43">
        <f t="shared" si="51"/>
        <v>2.25</v>
      </c>
      <c r="AZ39" s="42">
        <f t="shared" si="52"/>
        <v>1.125</v>
      </c>
      <c r="BA39" s="44">
        <f t="shared" si="53"/>
        <v>0.67500000000000004</v>
      </c>
      <c r="BB39" s="47">
        <f t="shared" si="54"/>
        <v>0</v>
      </c>
      <c r="BC39" s="49">
        <f t="shared" si="55"/>
        <v>0.45</v>
      </c>
      <c r="BD39" s="50">
        <f t="shared" si="56"/>
        <v>0.22500000000000001</v>
      </c>
      <c r="BE39" s="51">
        <f t="shared" si="57"/>
        <v>0.22500000000000001</v>
      </c>
      <c r="BF39" s="52">
        <f t="shared" si="58"/>
        <v>0.45</v>
      </c>
      <c r="BG39" s="53">
        <f t="shared" si="59"/>
        <v>0.67500000000000004</v>
      </c>
      <c r="BH39" s="5"/>
    </row>
    <row r="40" spans="1:60" s="12" customFormat="1" ht="25.15" hidden="1" customHeight="1" x14ac:dyDescent="0.25">
      <c r="A40" s="58" t="s">
        <v>129</v>
      </c>
      <c r="B40" s="28">
        <f>V40</f>
        <v>0</v>
      </c>
      <c r="C40" s="28">
        <v>22.5</v>
      </c>
      <c r="D40" s="28">
        <f>Z40</f>
        <v>0</v>
      </c>
      <c r="E40" s="28">
        <f>AB40</f>
        <v>0</v>
      </c>
      <c r="F40" s="28">
        <f>AD40</f>
        <v>0</v>
      </c>
      <c r="G40" s="28">
        <f>AF40</f>
        <v>0</v>
      </c>
      <c r="H40" s="28">
        <f>AI40</f>
        <v>0</v>
      </c>
      <c r="I40" s="82">
        <f>AJ40</f>
        <v>0</v>
      </c>
      <c r="J40" s="81">
        <f>AK40</f>
        <v>0</v>
      </c>
      <c r="K40" s="82">
        <f>AL40</f>
        <v>0</v>
      </c>
      <c r="L40" s="29">
        <f>AM40</f>
        <v>0</v>
      </c>
      <c r="M40" s="30">
        <f>SUM(B40:L40)</f>
        <v>22.5</v>
      </c>
      <c r="N40" s="147">
        <v>28</v>
      </c>
      <c r="O40" s="6"/>
      <c r="P40" s="171"/>
      <c r="Q40" s="21"/>
      <c r="R40" s="102"/>
      <c r="S40" s="108"/>
      <c r="T40" s="107"/>
      <c r="U40" s="31">
        <v>0</v>
      </c>
      <c r="V40" s="79">
        <f t="shared" si="33"/>
        <v>0</v>
      </c>
      <c r="W40" s="31">
        <v>0</v>
      </c>
      <c r="X40" s="73">
        <f t="shared" si="34"/>
        <v>0</v>
      </c>
      <c r="Y40" s="31">
        <v>0</v>
      </c>
      <c r="Z40" s="73">
        <f t="shared" si="35"/>
        <v>0</v>
      </c>
      <c r="AA40" s="31">
        <v>0</v>
      </c>
      <c r="AB40" s="73">
        <f t="shared" si="36"/>
        <v>0</v>
      </c>
      <c r="AC40" s="31">
        <v>0</v>
      </c>
      <c r="AD40" s="73">
        <f t="shared" si="37"/>
        <v>0</v>
      </c>
      <c r="AE40" s="31">
        <v>0</v>
      </c>
      <c r="AF40" s="73">
        <f t="shared" si="38"/>
        <v>0</v>
      </c>
      <c r="AG40" s="93">
        <f t="shared" si="39"/>
        <v>0</v>
      </c>
      <c r="AH40" s="31">
        <v>0</v>
      </c>
      <c r="AI40" s="101">
        <f t="shared" si="40"/>
        <v>0</v>
      </c>
      <c r="AJ40" s="109">
        <v>0</v>
      </c>
      <c r="AK40" s="110">
        <v>0</v>
      </c>
      <c r="AL40" s="111">
        <v>0</v>
      </c>
      <c r="AM40" s="112">
        <v>0</v>
      </c>
      <c r="AN40" s="92"/>
      <c r="AO40" s="37">
        <f t="shared" si="41"/>
        <v>11.25</v>
      </c>
      <c r="AP40" s="94">
        <f t="shared" si="42"/>
        <v>7.875</v>
      </c>
      <c r="AQ40" s="99">
        <f t="shared" si="43"/>
        <v>6.1875</v>
      </c>
      <c r="AR40" s="100">
        <f t="shared" si="44"/>
        <v>7.7438368839595935</v>
      </c>
      <c r="AS40" s="95">
        <f t="shared" si="45"/>
        <v>5.2875000000000005</v>
      </c>
      <c r="AT40" s="40">
        <f t="shared" si="46"/>
        <v>6.6174606099291076</v>
      </c>
      <c r="AU40" s="96">
        <f t="shared" si="47"/>
        <v>4.6124999999999998</v>
      </c>
      <c r="AV40" s="96">
        <f t="shared" si="48"/>
        <v>5.7726784044062427</v>
      </c>
      <c r="AW40" s="39">
        <f t="shared" si="49"/>
        <v>3.69</v>
      </c>
      <c r="AX40" s="39">
        <f t="shared" si="50"/>
        <v>4.6181427235249934</v>
      </c>
      <c r="AY40" s="43">
        <f t="shared" si="51"/>
        <v>2.25</v>
      </c>
      <c r="AZ40" s="42">
        <f t="shared" si="52"/>
        <v>1.125</v>
      </c>
      <c r="BA40" s="44">
        <f t="shared" si="53"/>
        <v>0.67500000000000004</v>
      </c>
      <c r="BB40" s="47">
        <f t="shared" si="54"/>
        <v>0</v>
      </c>
      <c r="BC40" s="49">
        <f t="shared" si="55"/>
        <v>0.45</v>
      </c>
      <c r="BD40" s="50">
        <f t="shared" si="56"/>
        <v>0.22500000000000001</v>
      </c>
      <c r="BE40" s="51">
        <f t="shared" si="57"/>
        <v>0.22500000000000001</v>
      </c>
      <c r="BF40" s="52">
        <f t="shared" si="58"/>
        <v>0.45</v>
      </c>
      <c r="BG40" s="53">
        <f t="shared" si="59"/>
        <v>0.67500000000000004</v>
      </c>
      <c r="BH40" s="5"/>
    </row>
    <row r="41" spans="1:60" s="12" customFormat="1" ht="25.15" hidden="1" customHeight="1" x14ac:dyDescent="0.25">
      <c r="A41" s="58" t="s">
        <v>141</v>
      </c>
      <c r="B41" s="28">
        <v>16.8</v>
      </c>
      <c r="C41" s="28">
        <f>X41</f>
        <v>0</v>
      </c>
      <c r="D41" s="28">
        <f>Z41</f>
        <v>0</v>
      </c>
      <c r="E41" s="28">
        <f>AB41</f>
        <v>0</v>
      </c>
      <c r="F41" s="28">
        <f>AD41</f>
        <v>0</v>
      </c>
      <c r="G41" s="28">
        <f>AF41</f>
        <v>0</v>
      </c>
      <c r="H41" s="28">
        <v>1.5</v>
      </c>
      <c r="I41" s="82">
        <f>AJ41</f>
        <v>0</v>
      </c>
      <c r="J41" s="81">
        <f>AK41</f>
        <v>0</v>
      </c>
      <c r="K41" s="82">
        <f>AL41</f>
        <v>0</v>
      </c>
      <c r="L41" s="29">
        <v>3.66</v>
      </c>
      <c r="M41" s="30">
        <f>SUM(B41:L41)</f>
        <v>21.96</v>
      </c>
      <c r="N41" s="147">
        <v>29</v>
      </c>
      <c r="O41" s="6"/>
      <c r="P41" s="171"/>
      <c r="Q41" s="21"/>
      <c r="R41" s="102"/>
      <c r="S41" s="108"/>
      <c r="T41" s="107"/>
      <c r="U41" s="31">
        <v>0</v>
      </c>
      <c r="V41" s="79">
        <f t="shared" si="33"/>
        <v>0</v>
      </c>
      <c r="W41" s="31">
        <v>0</v>
      </c>
      <c r="X41" s="73">
        <f t="shared" si="34"/>
        <v>0</v>
      </c>
      <c r="Y41" s="31">
        <v>0</v>
      </c>
      <c r="Z41" s="73">
        <f t="shared" si="35"/>
        <v>0</v>
      </c>
      <c r="AA41" s="31">
        <v>0</v>
      </c>
      <c r="AB41" s="73">
        <f t="shared" si="36"/>
        <v>0</v>
      </c>
      <c r="AC41" s="31">
        <v>0</v>
      </c>
      <c r="AD41" s="73">
        <f t="shared" si="37"/>
        <v>0</v>
      </c>
      <c r="AE41" s="31">
        <v>0</v>
      </c>
      <c r="AF41" s="73">
        <f t="shared" si="38"/>
        <v>0</v>
      </c>
      <c r="AG41" s="93">
        <f t="shared" si="39"/>
        <v>0</v>
      </c>
      <c r="AH41" s="31">
        <v>0</v>
      </c>
      <c r="AI41" s="101">
        <f t="shared" si="40"/>
        <v>0</v>
      </c>
      <c r="AJ41" s="109">
        <v>0</v>
      </c>
      <c r="AK41" s="110">
        <v>0</v>
      </c>
      <c r="AL41" s="111">
        <v>0</v>
      </c>
      <c r="AM41" s="112">
        <v>0</v>
      </c>
      <c r="AN41" s="92"/>
      <c r="AO41" s="37">
        <f t="shared" si="41"/>
        <v>9.15</v>
      </c>
      <c r="AP41" s="94">
        <f t="shared" si="42"/>
        <v>6.4050000000000002</v>
      </c>
      <c r="AQ41" s="99">
        <f t="shared" si="43"/>
        <v>5.0324999999999998</v>
      </c>
      <c r="AR41" s="100">
        <f t="shared" si="44"/>
        <v>6.5679713415049026</v>
      </c>
      <c r="AS41" s="95">
        <f t="shared" si="45"/>
        <v>4.3004999999999995</v>
      </c>
      <c r="AT41" s="40">
        <f t="shared" si="46"/>
        <v>5.6126300554678252</v>
      </c>
      <c r="AU41" s="96">
        <f t="shared" si="47"/>
        <v>3.7515000000000001</v>
      </c>
      <c r="AV41" s="96">
        <f t="shared" si="48"/>
        <v>4.8961240909400185</v>
      </c>
      <c r="AW41" s="39">
        <f t="shared" si="49"/>
        <v>3.0011999999999999</v>
      </c>
      <c r="AX41" s="39">
        <f t="shared" si="50"/>
        <v>3.9168992727520147</v>
      </c>
      <c r="AY41" s="43">
        <f t="shared" si="51"/>
        <v>1.83</v>
      </c>
      <c r="AZ41" s="42">
        <f t="shared" si="52"/>
        <v>0.91500000000000004</v>
      </c>
      <c r="BA41" s="44">
        <f t="shared" si="53"/>
        <v>0.54899999999999993</v>
      </c>
      <c r="BB41" s="47">
        <f t="shared" si="54"/>
        <v>0</v>
      </c>
      <c r="BC41" s="49">
        <f t="shared" si="55"/>
        <v>0.36599999999999999</v>
      </c>
      <c r="BD41" s="50">
        <f t="shared" si="56"/>
        <v>0.183</v>
      </c>
      <c r="BE41" s="51">
        <f t="shared" si="57"/>
        <v>0.183</v>
      </c>
      <c r="BF41" s="52">
        <f t="shared" si="58"/>
        <v>0.36599999999999999</v>
      </c>
      <c r="BG41" s="53">
        <f t="shared" si="59"/>
        <v>0.54899999999999993</v>
      </c>
      <c r="BH41" s="5"/>
    </row>
    <row r="42" spans="1:60" s="12" customFormat="1" ht="25.15" hidden="1" customHeight="1" x14ac:dyDescent="0.25">
      <c r="A42" s="58" t="s">
        <v>85</v>
      </c>
      <c r="B42" s="28">
        <v>17.2</v>
      </c>
      <c r="C42" s="28">
        <f>X42</f>
        <v>0</v>
      </c>
      <c r="D42" s="28">
        <f>Z42</f>
        <v>0</v>
      </c>
      <c r="E42" s="28">
        <f>AB42</f>
        <v>0</v>
      </c>
      <c r="F42" s="28">
        <f>AD42</f>
        <v>0</v>
      </c>
      <c r="G42" s="28">
        <f>AF42</f>
        <v>0</v>
      </c>
      <c r="H42" s="28">
        <v>0.8</v>
      </c>
      <c r="I42" s="82">
        <f>AJ42</f>
        <v>0</v>
      </c>
      <c r="J42" s="81">
        <f>AK42</f>
        <v>0</v>
      </c>
      <c r="K42" s="82">
        <f>AL42</f>
        <v>0</v>
      </c>
      <c r="L42" s="29">
        <v>3.6</v>
      </c>
      <c r="M42" s="30">
        <f>SUM(B42:L42)</f>
        <v>21.6</v>
      </c>
      <c r="N42" s="147">
        <v>30</v>
      </c>
      <c r="O42" s="6"/>
      <c r="P42" s="171"/>
      <c r="Q42" s="21"/>
      <c r="R42" s="102"/>
      <c r="S42" s="108"/>
      <c r="T42" s="107"/>
      <c r="U42" s="31">
        <v>0</v>
      </c>
      <c r="V42" s="79">
        <f t="shared" si="33"/>
        <v>0</v>
      </c>
      <c r="W42" s="31">
        <v>0</v>
      </c>
      <c r="X42" s="73">
        <f t="shared" si="34"/>
        <v>0</v>
      </c>
      <c r="Y42" s="31">
        <v>0</v>
      </c>
      <c r="Z42" s="73">
        <f t="shared" si="35"/>
        <v>0</v>
      </c>
      <c r="AA42" s="31">
        <v>0</v>
      </c>
      <c r="AB42" s="73">
        <f t="shared" si="36"/>
        <v>0</v>
      </c>
      <c r="AC42" s="31">
        <v>0</v>
      </c>
      <c r="AD42" s="73">
        <f t="shared" si="37"/>
        <v>0</v>
      </c>
      <c r="AE42" s="31">
        <v>0</v>
      </c>
      <c r="AF42" s="73">
        <f t="shared" si="38"/>
        <v>0</v>
      </c>
      <c r="AG42" s="93">
        <f t="shared" si="39"/>
        <v>0</v>
      </c>
      <c r="AH42" s="31">
        <v>0</v>
      </c>
      <c r="AI42" s="101">
        <f t="shared" si="40"/>
        <v>0</v>
      </c>
      <c r="AJ42" s="109">
        <v>0</v>
      </c>
      <c r="AK42" s="110">
        <v>0</v>
      </c>
      <c r="AL42" s="111">
        <v>0</v>
      </c>
      <c r="AM42" s="112">
        <v>0</v>
      </c>
      <c r="AN42" s="92"/>
      <c r="AO42" s="37">
        <f t="shared" si="41"/>
        <v>9</v>
      </c>
      <c r="AP42" s="94">
        <f t="shared" si="42"/>
        <v>6.3</v>
      </c>
      <c r="AQ42" s="99">
        <f t="shared" si="43"/>
        <v>4.95</v>
      </c>
      <c r="AR42" s="100">
        <f t="shared" si="44"/>
        <v>6.0816701263490662</v>
      </c>
      <c r="AS42" s="95">
        <f t="shared" si="45"/>
        <v>4.2299999999999995</v>
      </c>
      <c r="AT42" s="40">
        <f t="shared" si="46"/>
        <v>5.1970635625164743</v>
      </c>
      <c r="AU42" s="96">
        <f t="shared" si="47"/>
        <v>3.69</v>
      </c>
      <c r="AV42" s="96">
        <f t="shared" si="48"/>
        <v>4.533608639642031</v>
      </c>
      <c r="AW42" s="39">
        <f t="shared" si="49"/>
        <v>2.9519999999999995</v>
      </c>
      <c r="AX42" s="39">
        <f t="shared" si="50"/>
        <v>3.6268869117136244</v>
      </c>
      <c r="AY42" s="43">
        <f t="shared" si="51"/>
        <v>1.7999999999999998</v>
      </c>
      <c r="AZ42" s="42">
        <f t="shared" si="52"/>
        <v>0.89999999999999991</v>
      </c>
      <c r="BA42" s="44">
        <f t="shared" si="53"/>
        <v>0.54</v>
      </c>
      <c r="BB42" s="47">
        <f t="shared" si="54"/>
        <v>0</v>
      </c>
      <c r="BC42" s="49">
        <f t="shared" si="55"/>
        <v>0.36</v>
      </c>
      <c r="BD42" s="50">
        <f t="shared" si="56"/>
        <v>0.18</v>
      </c>
      <c r="BE42" s="51">
        <f t="shared" si="57"/>
        <v>0.18</v>
      </c>
      <c r="BF42" s="52">
        <f t="shared" si="58"/>
        <v>0.36</v>
      </c>
      <c r="BG42" s="53">
        <f t="shared" si="59"/>
        <v>0.54</v>
      </c>
      <c r="BH42" s="5"/>
    </row>
    <row r="43" spans="1:60" s="12" customFormat="1" ht="25.15" customHeight="1" x14ac:dyDescent="0.25">
      <c r="A43" s="58" t="s">
        <v>137</v>
      </c>
      <c r="B43" s="28">
        <v>1.2</v>
      </c>
      <c r="C43" s="28">
        <f>X43</f>
        <v>0</v>
      </c>
      <c r="D43" s="28">
        <f>Z43</f>
        <v>0</v>
      </c>
      <c r="E43" s="28">
        <v>11.25</v>
      </c>
      <c r="F43" s="28">
        <v>1.2</v>
      </c>
      <c r="G43" s="28">
        <f>AF43</f>
        <v>0</v>
      </c>
      <c r="H43" s="28">
        <v>6</v>
      </c>
      <c r="I43" s="82">
        <f>AJ43</f>
        <v>0</v>
      </c>
      <c r="J43" s="81">
        <f>AK43</f>
        <v>0</v>
      </c>
      <c r="K43" s="82">
        <f>AL43</f>
        <v>0</v>
      </c>
      <c r="L43" s="29">
        <v>3.28</v>
      </c>
      <c r="M43" s="30">
        <f>SUM(B43:L43)</f>
        <v>22.93</v>
      </c>
      <c r="N43" s="147">
        <v>15</v>
      </c>
      <c r="O43" s="6"/>
      <c r="P43" s="171"/>
      <c r="Q43" s="21"/>
      <c r="R43" s="102"/>
      <c r="S43" s="108"/>
      <c r="T43" s="107"/>
      <c r="U43" s="31">
        <v>0</v>
      </c>
      <c r="V43" s="79">
        <f t="shared" si="33"/>
        <v>0</v>
      </c>
      <c r="W43" s="31">
        <v>0</v>
      </c>
      <c r="X43" s="73">
        <f t="shared" si="34"/>
        <v>0</v>
      </c>
      <c r="Y43" s="31">
        <v>0</v>
      </c>
      <c r="Z43" s="73">
        <f t="shared" si="35"/>
        <v>0</v>
      </c>
      <c r="AA43" s="31">
        <v>0</v>
      </c>
      <c r="AB43" s="73">
        <f t="shared" si="36"/>
        <v>0</v>
      </c>
      <c r="AC43" s="31">
        <v>0</v>
      </c>
      <c r="AD43" s="73">
        <f t="shared" si="37"/>
        <v>0</v>
      </c>
      <c r="AE43" s="31">
        <v>0</v>
      </c>
      <c r="AF43" s="73">
        <f t="shared" si="38"/>
        <v>0</v>
      </c>
      <c r="AG43" s="93">
        <f t="shared" si="39"/>
        <v>0</v>
      </c>
      <c r="AH43" s="31">
        <v>0</v>
      </c>
      <c r="AI43" s="101">
        <f t="shared" si="40"/>
        <v>0</v>
      </c>
      <c r="AJ43" s="109">
        <v>0</v>
      </c>
      <c r="AK43" s="110">
        <v>0</v>
      </c>
      <c r="AL43" s="111">
        <v>0</v>
      </c>
      <c r="AM43" s="112">
        <v>0</v>
      </c>
      <c r="AN43" s="92"/>
      <c r="AO43" s="37">
        <f t="shared" si="41"/>
        <v>9.8249999999999993</v>
      </c>
      <c r="AP43" s="94">
        <f t="shared" si="42"/>
        <v>6.8774999999999995</v>
      </c>
      <c r="AQ43" s="99">
        <f t="shared" si="43"/>
        <v>5.4037499999999996</v>
      </c>
      <c r="AR43" s="100">
        <f t="shared" si="44"/>
        <v>6.9172667898332341</v>
      </c>
      <c r="AS43" s="95">
        <f t="shared" si="45"/>
        <v>4.6177499999999991</v>
      </c>
      <c r="AT43" s="40">
        <f t="shared" si="46"/>
        <v>5.9111188931302179</v>
      </c>
      <c r="AU43" s="96">
        <f t="shared" si="47"/>
        <v>4.0282499999999999</v>
      </c>
      <c r="AV43" s="96">
        <f t="shared" si="48"/>
        <v>5.1565079706029566</v>
      </c>
      <c r="AW43" s="39">
        <f t="shared" si="49"/>
        <v>3.2225999999999995</v>
      </c>
      <c r="AX43" s="39">
        <f t="shared" si="50"/>
        <v>4.1252063764823648</v>
      </c>
      <c r="AY43" s="43">
        <f t="shared" si="51"/>
        <v>1.9649999999999999</v>
      </c>
      <c r="AZ43" s="42">
        <f t="shared" si="52"/>
        <v>0.98249999999999993</v>
      </c>
      <c r="BA43" s="44">
        <f t="shared" si="53"/>
        <v>0.58949999999999991</v>
      </c>
      <c r="BB43" s="47">
        <f t="shared" si="54"/>
        <v>0</v>
      </c>
      <c r="BC43" s="49">
        <f t="shared" si="55"/>
        <v>0.39299999999999996</v>
      </c>
      <c r="BD43" s="50">
        <f t="shared" si="56"/>
        <v>0.19649999999999998</v>
      </c>
      <c r="BE43" s="51">
        <f t="shared" si="57"/>
        <v>0.19649999999999998</v>
      </c>
      <c r="BF43" s="52">
        <f t="shared" si="58"/>
        <v>0.39299999999999996</v>
      </c>
      <c r="BG43" s="53">
        <f t="shared" si="59"/>
        <v>0.58949999999999991</v>
      </c>
      <c r="BH43" s="5"/>
    </row>
    <row r="44" spans="1:60" s="12" customFormat="1" ht="25.15" hidden="1" customHeight="1" x14ac:dyDescent="0.25">
      <c r="A44" s="58" t="s">
        <v>72</v>
      </c>
      <c r="B44" s="28">
        <v>3.6</v>
      </c>
      <c r="C44" s="28">
        <v>1.5</v>
      </c>
      <c r="D44" s="28">
        <f t="shared" ref="D36:D45" si="62">Z44</f>
        <v>0</v>
      </c>
      <c r="E44" s="28">
        <v>11.25</v>
      </c>
      <c r="F44" s="28">
        <f>AD44</f>
        <v>0</v>
      </c>
      <c r="G44" s="28">
        <f t="shared" ref="G38:G44" si="63">AF44</f>
        <v>0</v>
      </c>
      <c r="H44" s="28">
        <v>4.7</v>
      </c>
      <c r="I44" s="82">
        <f t="shared" si="24"/>
        <v>0</v>
      </c>
      <c r="J44" s="81">
        <f t="shared" si="31"/>
        <v>0</v>
      </c>
      <c r="K44" s="82">
        <f t="shared" si="61"/>
        <v>0</v>
      </c>
      <c r="L44" s="29">
        <f>AM44</f>
        <v>0</v>
      </c>
      <c r="M44" s="30">
        <f t="shared" si="23"/>
        <v>21.05</v>
      </c>
      <c r="N44" s="147">
        <v>32</v>
      </c>
      <c r="O44" s="6"/>
      <c r="P44" s="171"/>
      <c r="Q44" s="21"/>
      <c r="R44" s="102"/>
      <c r="S44" s="108"/>
      <c r="T44" s="107"/>
      <c r="U44" s="31">
        <v>0</v>
      </c>
      <c r="V44" s="79">
        <f t="shared" si="33"/>
        <v>0</v>
      </c>
      <c r="W44" s="31">
        <v>0</v>
      </c>
      <c r="X44" s="73">
        <f t="shared" si="34"/>
        <v>0</v>
      </c>
      <c r="Y44" s="31">
        <v>0</v>
      </c>
      <c r="Z44" s="73">
        <f t="shared" si="35"/>
        <v>0</v>
      </c>
      <c r="AA44" s="31">
        <v>0</v>
      </c>
      <c r="AB44" s="73">
        <f t="shared" si="36"/>
        <v>0</v>
      </c>
      <c r="AC44" s="31">
        <v>0</v>
      </c>
      <c r="AD44" s="73">
        <f t="shared" si="37"/>
        <v>0</v>
      </c>
      <c r="AE44" s="31">
        <v>0</v>
      </c>
      <c r="AF44" s="73">
        <f t="shared" si="38"/>
        <v>0</v>
      </c>
      <c r="AG44" s="93">
        <f t="shared" si="39"/>
        <v>0</v>
      </c>
      <c r="AH44" s="31">
        <v>0</v>
      </c>
      <c r="AI44" s="101">
        <f t="shared" si="40"/>
        <v>0</v>
      </c>
      <c r="AJ44" s="109">
        <v>0</v>
      </c>
      <c r="AK44" s="110">
        <v>0</v>
      </c>
      <c r="AL44" s="111">
        <v>0</v>
      </c>
      <c r="AM44" s="112">
        <v>0</v>
      </c>
      <c r="AN44" s="92"/>
      <c r="AO44" s="37">
        <f t="shared" si="41"/>
        <v>10.525</v>
      </c>
      <c r="AP44" s="94">
        <f t="shared" si="42"/>
        <v>7.3675000000000006</v>
      </c>
      <c r="AQ44" s="99">
        <f t="shared" si="43"/>
        <v>5.7887500000000003</v>
      </c>
      <c r="AR44" s="100">
        <f t="shared" si="44"/>
        <v>7.4188276640734951</v>
      </c>
      <c r="AS44" s="95">
        <f t="shared" si="45"/>
        <v>4.9467500000000006</v>
      </c>
      <c r="AT44" s="40">
        <f t="shared" si="46"/>
        <v>6.3397254583900775</v>
      </c>
      <c r="AU44" s="96">
        <f t="shared" si="47"/>
        <v>4.3152500000000007</v>
      </c>
      <c r="AV44" s="96">
        <f t="shared" si="48"/>
        <v>5.5303988041275147</v>
      </c>
      <c r="AW44" s="39">
        <f t="shared" si="49"/>
        <v>3.4521999999999999</v>
      </c>
      <c r="AX44" s="39">
        <f t="shared" si="50"/>
        <v>4.4243190433020114</v>
      </c>
      <c r="AY44" s="43">
        <f t="shared" si="51"/>
        <v>2.1050000000000004</v>
      </c>
      <c r="AZ44" s="42">
        <f t="shared" si="52"/>
        <v>1.0525000000000002</v>
      </c>
      <c r="BA44" s="44">
        <f t="shared" si="53"/>
        <v>0.63150000000000006</v>
      </c>
      <c r="BB44" s="47">
        <f t="shared" si="54"/>
        <v>0</v>
      </c>
      <c r="BC44" s="49">
        <f t="shared" si="55"/>
        <v>0.42100000000000004</v>
      </c>
      <c r="BD44" s="50">
        <f t="shared" si="56"/>
        <v>0.21050000000000002</v>
      </c>
      <c r="BE44" s="51">
        <f t="shared" si="57"/>
        <v>0.21050000000000002</v>
      </c>
      <c r="BF44" s="52">
        <f t="shared" si="58"/>
        <v>0.42100000000000004</v>
      </c>
      <c r="BG44" s="53">
        <f t="shared" si="59"/>
        <v>0.63150000000000006</v>
      </c>
      <c r="BH44" s="5"/>
    </row>
    <row r="45" spans="1:60" s="12" customFormat="1" ht="25.15" hidden="1" customHeight="1" x14ac:dyDescent="0.25">
      <c r="A45" s="58" t="s">
        <v>111</v>
      </c>
      <c r="B45" s="28">
        <v>1.2</v>
      </c>
      <c r="C45" s="28">
        <v>10.5</v>
      </c>
      <c r="D45" s="28">
        <f t="shared" si="62"/>
        <v>0</v>
      </c>
      <c r="E45" s="28">
        <v>1.2</v>
      </c>
      <c r="F45" s="28">
        <f>AD45</f>
        <v>0</v>
      </c>
      <c r="G45" s="28">
        <v>3.6</v>
      </c>
      <c r="H45" s="28">
        <v>0.9</v>
      </c>
      <c r="I45" s="82">
        <f t="shared" si="24"/>
        <v>0</v>
      </c>
      <c r="J45" s="81">
        <f t="shared" si="31"/>
        <v>0</v>
      </c>
      <c r="K45" s="82">
        <f t="shared" si="61"/>
        <v>0</v>
      </c>
      <c r="L45" s="29">
        <v>3.27</v>
      </c>
      <c r="M45" s="30">
        <f t="shared" ref="M45:M76" si="64">SUM(B45:L45)</f>
        <v>20.669999999999998</v>
      </c>
      <c r="N45" s="147">
        <v>33</v>
      </c>
      <c r="O45" s="6"/>
      <c r="P45" s="171"/>
      <c r="Q45" s="21"/>
      <c r="R45" s="102"/>
      <c r="S45" s="108"/>
      <c r="T45" s="107"/>
      <c r="U45" s="31">
        <v>0</v>
      </c>
      <c r="V45" s="79">
        <f t="shared" si="33"/>
        <v>0</v>
      </c>
      <c r="W45" s="31">
        <v>0</v>
      </c>
      <c r="X45" s="73">
        <f t="shared" si="34"/>
        <v>0</v>
      </c>
      <c r="Y45" s="31">
        <v>0</v>
      </c>
      <c r="Z45" s="73">
        <f t="shared" si="35"/>
        <v>0</v>
      </c>
      <c r="AA45" s="31">
        <v>0</v>
      </c>
      <c r="AB45" s="73">
        <f t="shared" si="36"/>
        <v>0</v>
      </c>
      <c r="AC45" s="31">
        <v>0</v>
      </c>
      <c r="AD45" s="73">
        <f t="shared" si="37"/>
        <v>0</v>
      </c>
      <c r="AE45" s="31">
        <v>0</v>
      </c>
      <c r="AF45" s="73">
        <f t="shared" si="38"/>
        <v>0</v>
      </c>
      <c r="AG45" s="93">
        <f t="shared" si="39"/>
        <v>0</v>
      </c>
      <c r="AH45" s="31">
        <v>0</v>
      </c>
      <c r="AI45" s="101">
        <f t="shared" si="40"/>
        <v>0</v>
      </c>
      <c r="AJ45" s="109">
        <v>0</v>
      </c>
      <c r="AK45" s="110">
        <v>0</v>
      </c>
      <c r="AL45" s="111">
        <v>0</v>
      </c>
      <c r="AM45" s="112">
        <v>0</v>
      </c>
      <c r="AN45" s="92"/>
      <c r="AO45" s="37">
        <f t="shared" si="41"/>
        <v>8.6999999999999993</v>
      </c>
      <c r="AP45" s="94">
        <f t="shared" si="42"/>
        <v>6.09</v>
      </c>
      <c r="AQ45" s="99">
        <f t="shared" si="43"/>
        <v>4.7849999999999993</v>
      </c>
      <c r="AR45" s="100">
        <f t="shared" si="44"/>
        <v>5.9278270134218527</v>
      </c>
      <c r="AS45" s="95">
        <f t="shared" si="45"/>
        <v>4.0889999999999995</v>
      </c>
      <c r="AT45" s="40">
        <f t="shared" si="46"/>
        <v>5.0655976296514007</v>
      </c>
      <c r="AU45" s="96">
        <f t="shared" si="47"/>
        <v>3.5669999999999997</v>
      </c>
      <c r="AV45" s="96">
        <f t="shared" si="48"/>
        <v>4.4189255918235633</v>
      </c>
      <c r="AW45" s="39">
        <f t="shared" si="49"/>
        <v>2.8535999999999997</v>
      </c>
      <c r="AX45" s="39">
        <f t="shared" si="50"/>
        <v>3.5351404734588501</v>
      </c>
      <c r="AY45" s="43">
        <f t="shared" si="51"/>
        <v>1.7399999999999998</v>
      </c>
      <c r="AZ45" s="42">
        <f t="shared" si="52"/>
        <v>0.86999999999999988</v>
      </c>
      <c r="BA45" s="44">
        <f t="shared" si="53"/>
        <v>0.52200000000000002</v>
      </c>
      <c r="BB45" s="47">
        <f t="shared" si="54"/>
        <v>0</v>
      </c>
      <c r="BC45" s="49">
        <f t="shared" si="55"/>
        <v>0.34799999999999998</v>
      </c>
      <c r="BD45" s="50">
        <f t="shared" si="56"/>
        <v>0.17399999999999999</v>
      </c>
      <c r="BE45" s="51">
        <f t="shared" si="57"/>
        <v>0.17399999999999999</v>
      </c>
      <c r="BF45" s="52">
        <f t="shared" si="58"/>
        <v>0.34799999999999998</v>
      </c>
      <c r="BG45" s="53">
        <f t="shared" si="59"/>
        <v>0.52200000000000002</v>
      </c>
      <c r="BH45" s="5"/>
    </row>
    <row r="46" spans="1:60" s="12" customFormat="1" ht="25.15" customHeight="1" x14ac:dyDescent="0.25">
      <c r="A46" s="58" t="s">
        <v>99</v>
      </c>
      <c r="B46" s="28">
        <v>14</v>
      </c>
      <c r="C46" s="28">
        <f>X46</f>
        <v>0</v>
      </c>
      <c r="D46" s="28">
        <v>2.4</v>
      </c>
      <c r="E46" s="28">
        <f>AB46</f>
        <v>0</v>
      </c>
      <c r="F46" s="28">
        <f>AD46</f>
        <v>0</v>
      </c>
      <c r="G46" s="28">
        <f>AF46</f>
        <v>0</v>
      </c>
      <c r="H46" s="28">
        <v>1.5</v>
      </c>
      <c r="I46" s="82">
        <f t="shared" ref="I46:I65" si="65">AJ46</f>
        <v>0</v>
      </c>
      <c r="J46" s="81">
        <f t="shared" si="31"/>
        <v>0</v>
      </c>
      <c r="K46" s="82">
        <f t="shared" si="61"/>
        <v>0</v>
      </c>
      <c r="L46" s="29">
        <v>3.45</v>
      </c>
      <c r="M46" s="30">
        <f t="shared" si="64"/>
        <v>21.349999999999998</v>
      </c>
      <c r="N46" s="147">
        <v>16</v>
      </c>
      <c r="O46" s="6"/>
      <c r="P46" s="171"/>
      <c r="Q46" s="21"/>
      <c r="R46" s="102"/>
      <c r="S46" s="108"/>
      <c r="T46" s="107"/>
      <c r="U46" s="31">
        <v>0</v>
      </c>
      <c r="V46" s="79">
        <f t="shared" si="33"/>
        <v>0</v>
      </c>
      <c r="W46" s="31">
        <v>0</v>
      </c>
      <c r="X46" s="73">
        <f t="shared" si="34"/>
        <v>0</v>
      </c>
      <c r="Y46" s="31">
        <v>0</v>
      </c>
      <c r="Z46" s="73">
        <f t="shared" si="35"/>
        <v>0</v>
      </c>
      <c r="AA46" s="31">
        <v>0</v>
      </c>
      <c r="AB46" s="73">
        <f t="shared" si="36"/>
        <v>0</v>
      </c>
      <c r="AC46" s="31">
        <v>0</v>
      </c>
      <c r="AD46" s="73">
        <f t="shared" si="37"/>
        <v>0</v>
      </c>
      <c r="AE46" s="31">
        <v>0</v>
      </c>
      <c r="AF46" s="73">
        <f t="shared" si="38"/>
        <v>0</v>
      </c>
      <c r="AG46" s="93">
        <f t="shared" si="39"/>
        <v>0</v>
      </c>
      <c r="AH46" s="31">
        <v>0</v>
      </c>
      <c r="AI46" s="101">
        <f t="shared" si="40"/>
        <v>0</v>
      </c>
      <c r="AJ46" s="109">
        <v>0</v>
      </c>
      <c r="AK46" s="110">
        <v>0</v>
      </c>
      <c r="AL46" s="111">
        <v>0</v>
      </c>
      <c r="AM46" s="112">
        <v>0</v>
      </c>
      <c r="AN46" s="92"/>
      <c r="AO46" s="37">
        <f t="shared" si="41"/>
        <v>8.9499999999999993</v>
      </c>
      <c r="AP46" s="94">
        <f t="shared" si="42"/>
        <v>6.2649999999999997</v>
      </c>
      <c r="AQ46" s="99">
        <f t="shared" si="43"/>
        <v>4.9224999999999994</v>
      </c>
      <c r="AR46" s="100">
        <f t="shared" si="44"/>
        <v>6.0111189526164823</v>
      </c>
      <c r="AS46" s="95">
        <f t="shared" si="45"/>
        <v>4.2065000000000001</v>
      </c>
      <c r="AT46" s="40">
        <f t="shared" si="46"/>
        <v>5.1367743776904486</v>
      </c>
      <c r="AU46" s="96">
        <f t="shared" si="47"/>
        <v>3.6694999999999998</v>
      </c>
      <c r="AV46" s="96">
        <f t="shared" si="48"/>
        <v>4.4810159464959236</v>
      </c>
      <c r="AW46" s="39">
        <f t="shared" si="49"/>
        <v>2.9355999999999995</v>
      </c>
      <c r="AX46" s="39">
        <f t="shared" si="50"/>
        <v>3.5848127571967385</v>
      </c>
      <c r="AY46" s="43">
        <f t="shared" si="51"/>
        <v>1.79</v>
      </c>
      <c r="AZ46" s="42">
        <f t="shared" si="52"/>
        <v>0.89500000000000002</v>
      </c>
      <c r="BA46" s="44">
        <f t="shared" si="53"/>
        <v>0.53699999999999992</v>
      </c>
      <c r="BB46" s="47">
        <f t="shared" si="54"/>
        <v>0</v>
      </c>
      <c r="BC46" s="49">
        <f t="shared" si="55"/>
        <v>0.35799999999999998</v>
      </c>
      <c r="BD46" s="50">
        <f t="shared" si="56"/>
        <v>0.17899999999999999</v>
      </c>
      <c r="BE46" s="51">
        <f t="shared" si="57"/>
        <v>0.17899999999999999</v>
      </c>
      <c r="BF46" s="52">
        <f t="shared" si="58"/>
        <v>0.35799999999999998</v>
      </c>
      <c r="BG46" s="53">
        <f t="shared" si="59"/>
        <v>0.53699999999999992</v>
      </c>
      <c r="BH46" s="5"/>
    </row>
    <row r="47" spans="1:60" s="12" customFormat="1" ht="25.15" hidden="1" customHeight="1" x14ac:dyDescent="0.25">
      <c r="A47" s="58" t="s">
        <v>119</v>
      </c>
      <c r="B47" s="28">
        <v>7.6</v>
      </c>
      <c r="C47" s="28">
        <v>10.199999999999999</v>
      </c>
      <c r="D47" s="28">
        <f>Z47</f>
        <v>0</v>
      </c>
      <c r="E47" s="28">
        <v>0.45</v>
      </c>
      <c r="F47" s="28">
        <f>AD47</f>
        <v>0</v>
      </c>
      <c r="G47" s="28">
        <f>AF47</f>
        <v>0</v>
      </c>
      <c r="H47" s="28">
        <v>1.2</v>
      </c>
      <c r="I47" s="82">
        <f t="shared" si="65"/>
        <v>0</v>
      </c>
      <c r="J47" s="81">
        <f t="shared" si="31"/>
        <v>0</v>
      </c>
      <c r="K47" s="82">
        <f t="shared" si="61"/>
        <v>0</v>
      </c>
      <c r="L47" s="29">
        <f>AM47</f>
        <v>0</v>
      </c>
      <c r="M47" s="30">
        <f t="shared" si="64"/>
        <v>19.449999999999996</v>
      </c>
      <c r="N47" s="147">
        <v>35</v>
      </c>
      <c r="O47" s="6"/>
      <c r="P47" s="171"/>
      <c r="Q47" s="21"/>
      <c r="R47" s="102"/>
      <c r="S47" s="108"/>
      <c r="T47" s="107"/>
      <c r="U47" s="31">
        <v>0</v>
      </c>
      <c r="V47" s="79">
        <f t="shared" si="33"/>
        <v>0</v>
      </c>
      <c r="W47" s="31">
        <v>0</v>
      </c>
      <c r="X47" s="73">
        <f t="shared" si="34"/>
        <v>0</v>
      </c>
      <c r="Y47" s="31">
        <v>0</v>
      </c>
      <c r="Z47" s="73">
        <f t="shared" si="35"/>
        <v>0</v>
      </c>
      <c r="AA47" s="31">
        <v>0</v>
      </c>
      <c r="AB47" s="73">
        <f t="shared" si="36"/>
        <v>0</v>
      </c>
      <c r="AC47" s="31">
        <v>0</v>
      </c>
      <c r="AD47" s="73">
        <f t="shared" si="37"/>
        <v>0</v>
      </c>
      <c r="AE47" s="31">
        <v>0</v>
      </c>
      <c r="AF47" s="73">
        <f t="shared" si="38"/>
        <v>0</v>
      </c>
      <c r="AG47" s="93">
        <f t="shared" si="39"/>
        <v>0</v>
      </c>
      <c r="AH47" s="31">
        <v>0</v>
      </c>
      <c r="AI47" s="101">
        <f t="shared" si="40"/>
        <v>0</v>
      </c>
      <c r="AJ47" s="109">
        <v>0</v>
      </c>
      <c r="AK47" s="110">
        <v>0</v>
      </c>
      <c r="AL47" s="111">
        <v>0</v>
      </c>
      <c r="AM47" s="112">
        <v>0</v>
      </c>
      <c r="AN47" s="92"/>
      <c r="AO47" s="37">
        <f t="shared" si="41"/>
        <v>9.7249999999999979</v>
      </c>
      <c r="AP47" s="94">
        <f t="shared" si="42"/>
        <v>6.8074999999999983</v>
      </c>
      <c r="AQ47" s="99">
        <f t="shared" si="43"/>
        <v>5.348749999999999</v>
      </c>
      <c r="AR47" s="100">
        <f t="shared" si="44"/>
        <v>6.6941583906225626</v>
      </c>
      <c r="AS47" s="95">
        <f t="shared" si="45"/>
        <v>4.5707499999999985</v>
      </c>
      <c r="AT47" s="40">
        <f t="shared" si="46"/>
        <v>5.7204626247138259</v>
      </c>
      <c r="AU47" s="96">
        <f t="shared" si="47"/>
        <v>3.9872499999999991</v>
      </c>
      <c r="AV47" s="96">
        <f t="shared" si="48"/>
        <v>4.9901908002822744</v>
      </c>
      <c r="AW47" s="39">
        <f t="shared" si="49"/>
        <v>3.1897999999999991</v>
      </c>
      <c r="AX47" s="39">
        <f t="shared" si="50"/>
        <v>3.9921526402258189</v>
      </c>
      <c r="AY47" s="43">
        <f t="shared" si="51"/>
        <v>1.9449999999999994</v>
      </c>
      <c r="AZ47" s="42">
        <f t="shared" si="52"/>
        <v>0.9724999999999997</v>
      </c>
      <c r="BA47" s="44">
        <f t="shared" si="53"/>
        <v>0.58349999999999991</v>
      </c>
      <c r="BB47" s="47">
        <f t="shared" si="54"/>
        <v>0</v>
      </c>
      <c r="BC47" s="49">
        <f t="shared" si="55"/>
        <v>0.3889999999999999</v>
      </c>
      <c r="BD47" s="50">
        <f t="shared" si="56"/>
        <v>0.19449999999999995</v>
      </c>
      <c r="BE47" s="51">
        <f t="shared" si="57"/>
        <v>0.19449999999999995</v>
      </c>
      <c r="BF47" s="52">
        <f t="shared" si="58"/>
        <v>0.3889999999999999</v>
      </c>
      <c r="BG47" s="53">
        <f t="shared" si="59"/>
        <v>0.58349999999999991</v>
      </c>
      <c r="BH47" s="5"/>
    </row>
    <row r="48" spans="1:60" s="12" customFormat="1" ht="25.15" hidden="1" customHeight="1" x14ac:dyDescent="0.25">
      <c r="A48" s="58" t="s">
        <v>148</v>
      </c>
      <c r="B48" s="28">
        <f>V48</f>
        <v>0</v>
      </c>
      <c r="C48" s="28">
        <v>3.6</v>
      </c>
      <c r="D48" s="28">
        <f>Z48</f>
        <v>0</v>
      </c>
      <c r="E48" s="28">
        <v>9</v>
      </c>
      <c r="F48" s="28">
        <v>1.2</v>
      </c>
      <c r="G48" s="28">
        <f>AF48</f>
        <v>0</v>
      </c>
      <c r="H48" s="28">
        <v>4.8</v>
      </c>
      <c r="I48" s="82">
        <f t="shared" si="65"/>
        <v>0</v>
      </c>
      <c r="J48" s="81">
        <f t="shared" si="31"/>
        <v>0</v>
      </c>
      <c r="K48" s="82">
        <f t="shared" si="61"/>
        <v>0</v>
      </c>
      <c r="L48" s="29">
        <f>AM48</f>
        <v>0</v>
      </c>
      <c r="M48" s="30">
        <f t="shared" si="64"/>
        <v>18.599999999999998</v>
      </c>
      <c r="N48" s="147">
        <v>36</v>
      </c>
      <c r="O48" s="6"/>
      <c r="P48" s="171"/>
      <c r="Q48" s="21"/>
      <c r="R48" s="102"/>
      <c r="S48" s="108"/>
      <c r="T48" s="107"/>
      <c r="U48" s="31">
        <v>0</v>
      </c>
      <c r="V48" s="79">
        <f t="shared" si="33"/>
        <v>0</v>
      </c>
      <c r="W48" s="31">
        <v>0</v>
      </c>
      <c r="X48" s="73">
        <f t="shared" si="34"/>
        <v>0</v>
      </c>
      <c r="Y48" s="31">
        <v>0</v>
      </c>
      <c r="Z48" s="73">
        <f t="shared" si="35"/>
        <v>0</v>
      </c>
      <c r="AA48" s="31">
        <v>0</v>
      </c>
      <c r="AB48" s="73">
        <f t="shared" si="36"/>
        <v>0</v>
      </c>
      <c r="AC48" s="31">
        <v>0</v>
      </c>
      <c r="AD48" s="73">
        <f t="shared" si="37"/>
        <v>0</v>
      </c>
      <c r="AE48" s="31">
        <v>0</v>
      </c>
      <c r="AF48" s="73">
        <f t="shared" si="38"/>
        <v>0</v>
      </c>
      <c r="AG48" s="93">
        <f t="shared" si="39"/>
        <v>0</v>
      </c>
      <c r="AH48" s="31">
        <v>0</v>
      </c>
      <c r="AI48" s="101">
        <f t="shared" si="40"/>
        <v>0</v>
      </c>
      <c r="AJ48" s="109">
        <v>0</v>
      </c>
      <c r="AK48" s="110">
        <v>0</v>
      </c>
      <c r="AL48" s="111">
        <v>0</v>
      </c>
      <c r="AM48" s="112">
        <v>0</v>
      </c>
      <c r="AN48" s="92"/>
      <c r="AO48" s="37">
        <f t="shared" si="41"/>
        <v>9.2999999999999989</v>
      </c>
      <c r="AP48" s="94">
        <f t="shared" si="42"/>
        <v>6.5099999999999989</v>
      </c>
      <c r="AQ48" s="99">
        <f t="shared" si="43"/>
        <v>5.1149999999999993</v>
      </c>
      <c r="AR48" s="100">
        <f t="shared" si="44"/>
        <v>6.4949019455176691</v>
      </c>
      <c r="AS48" s="95">
        <f t="shared" si="45"/>
        <v>4.3709999999999996</v>
      </c>
      <c r="AT48" s="40">
        <f t="shared" si="46"/>
        <v>5.5501889352605538</v>
      </c>
      <c r="AU48" s="96">
        <f t="shared" si="47"/>
        <v>3.8129999999999993</v>
      </c>
      <c r="AV48" s="96">
        <f t="shared" si="48"/>
        <v>4.8416541775677171</v>
      </c>
      <c r="AW48" s="39">
        <f t="shared" si="49"/>
        <v>3.0503999999999993</v>
      </c>
      <c r="AX48" s="39">
        <f t="shared" si="50"/>
        <v>3.8733233420541735</v>
      </c>
      <c r="AY48" s="43">
        <f t="shared" si="51"/>
        <v>1.8599999999999997</v>
      </c>
      <c r="AZ48" s="42">
        <f t="shared" si="52"/>
        <v>0.92999999999999983</v>
      </c>
      <c r="BA48" s="44">
        <f t="shared" si="53"/>
        <v>0.55799999999999994</v>
      </c>
      <c r="BB48" s="47">
        <f t="shared" si="54"/>
        <v>0</v>
      </c>
      <c r="BC48" s="49">
        <f t="shared" si="55"/>
        <v>0.37199999999999994</v>
      </c>
      <c r="BD48" s="50">
        <f t="shared" si="56"/>
        <v>0.18599999999999997</v>
      </c>
      <c r="BE48" s="51">
        <f t="shared" si="57"/>
        <v>0.18599999999999997</v>
      </c>
      <c r="BF48" s="52">
        <f t="shared" si="58"/>
        <v>0.37199999999999994</v>
      </c>
      <c r="BG48" s="53">
        <f t="shared" si="59"/>
        <v>0.55799999999999994</v>
      </c>
      <c r="BH48" s="5"/>
    </row>
    <row r="49" spans="1:60" s="12" customFormat="1" ht="25.15" customHeight="1" x14ac:dyDescent="0.25">
      <c r="A49" s="58" t="s">
        <v>105</v>
      </c>
      <c r="B49" s="28">
        <v>4</v>
      </c>
      <c r="C49" s="28">
        <v>4.8</v>
      </c>
      <c r="D49" s="28">
        <f>Z49</f>
        <v>0</v>
      </c>
      <c r="E49" s="28">
        <v>1.5</v>
      </c>
      <c r="F49" s="28">
        <f t="shared" ref="F49:F54" si="66">AD49</f>
        <v>0</v>
      </c>
      <c r="G49" s="28">
        <v>3.6</v>
      </c>
      <c r="H49" s="28">
        <v>3.3</v>
      </c>
      <c r="I49" s="82">
        <f t="shared" si="65"/>
        <v>0</v>
      </c>
      <c r="J49" s="81">
        <f t="shared" si="31"/>
        <v>0</v>
      </c>
      <c r="K49" s="82">
        <f t="shared" si="61"/>
        <v>0</v>
      </c>
      <c r="L49" s="29">
        <v>2.9</v>
      </c>
      <c r="M49" s="30">
        <f t="shared" si="64"/>
        <v>20.099999999999998</v>
      </c>
      <c r="N49" s="147">
        <v>17</v>
      </c>
      <c r="O49" s="6"/>
      <c r="P49" s="171"/>
      <c r="Q49" s="21"/>
      <c r="R49" s="102"/>
      <c r="S49" s="108"/>
      <c r="T49" s="107"/>
      <c r="U49" s="31">
        <v>0</v>
      </c>
      <c r="V49" s="79">
        <f t="shared" si="33"/>
        <v>0</v>
      </c>
      <c r="W49" s="31">
        <v>0</v>
      </c>
      <c r="X49" s="73">
        <f t="shared" si="34"/>
        <v>0</v>
      </c>
      <c r="Y49" s="31">
        <v>0</v>
      </c>
      <c r="Z49" s="73">
        <f t="shared" si="35"/>
        <v>0</v>
      </c>
      <c r="AA49" s="31">
        <v>0</v>
      </c>
      <c r="AB49" s="73">
        <f t="shared" si="36"/>
        <v>0</v>
      </c>
      <c r="AC49" s="31">
        <v>0</v>
      </c>
      <c r="AD49" s="73">
        <f t="shared" si="37"/>
        <v>0</v>
      </c>
      <c r="AE49" s="31">
        <v>0</v>
      </c>
      <c r="AF49" s="73">
        <f t="shared" si="38"/>
        <v>0</v>
      </c>
      <c r="AG49" s="93">
        <f t="shared" si="39"/>
        <v>0</v>
      </c>
      <c r="AH49" s="31">
        <v>0</v>
      </c>
      <c r="AI49" s="101">
        <f t="shared" si="40"/>
        <v>0</v>
      </c>
      <c r="AJ49" s="109">
        <v>0</v>
      </c>
      <c r="AK49" s="110">
        <v>0</v>
      </c>
      <c r="AL49" s="111">
        <v>0</v>
      </c>
      <c r="AM49" s="112">
        <v>0</v>
      </c>
      <c r="AN49" s="92"/>
      <c r="AO49" s="37">
        <f t="shared" si="41"/>
        <v>8.6</v>
      </c>
      <c r="AP49" s="94">
        <f t="shared" si="42"/>
        <v>6.02</v>
      </c>
      <c r="AQ49" s="99">
        <f t="shared" si="43"/>
        <v>4.7299999999999995</v>
      </c>
      <c r="AR49" s="100">
        <f t="shared" si="44"/>
        <v>5.7495862463085583</v>
      </c>
      <c r="AS49" s="95">
        <f t="shared" si="45"/>
        <v>4.0419999999999998</v>
      </c>
      <c r="AT49" s="40">
        <f t="shared" si="46"/>
        <v>4.9132827923000404</v>
      </c>
      <c r="AU49" s="96">
        <f t="shared" si="47"/>
        <v>3.5259999999999998</v>
      </c>
      <c r="AV49" s="96">
        <f t="shared" si="48"/>
        <v>4.2860552017936531</v>
      </c>
      <c r="AW49" s="39">
        <f t="shared" si="49"/>
        <v>2.8207999999999993</v>
      </c>
      <c r="AX49" s="39">
        <f t="shared" si="50"/>
        <v>3.4288441614349212</v>
      </c>
      <c r="AY49" s="43">
        <f t="shared" si="51"/>
        <v>1.7199999999999998</v>
      </c>
      <c r="AZ49" s="42">
        <f t="shared" si="52"/>
        <v>0.85999999999999988</v>
      </c>
      <c r="BA49" s="44">
        <f t="shared" si="53"/>
        <v>0.51600000000000001</v>
      </c>
      <c r="BB49" s="47">
        <f t="shared" si="54"/>
        <v>0</v>
      </c>
      <c r="BC49" s="49">
        <f t="shared" si="55"/>
        <v>0.34399999999999997</v>
      </c>
      <c r="BD49" s="50">
        <f t="shared" si="56"/>
        <v>0.17199999999999999</v>
      </c>
      <c r="BE49" s="51">
        <f t="shared" si="57"/>
        <v>0.17199999999999999</v>
      </c>
      <c r="BF49" s="52">
        <f t="shared" si="58"/>
        <v>0.34399999999999997</v>
      </c>
      <c r="BG49" s="53">
        <f t="shared" si="59"/>
        <v>0.51600000000000001</v>
      </c>
      <c r="BH49" s="5"/>
    </row>
    <row r="50" spans="1:60" s="12" customFormat="1" ht="25.15" customHeight="1" x14ac:dyDescent="0.25">
      <c r="A50" s="58" t="s">
        <v>146</v>
      </c>
      <c r="B50" s="28">
        <v>6.4</v>
      </c>
      <c r="C50" s="28">
        <v>1.2</v>
      </c>
      <c r="D50" s="28">
        <v>2</v>
      </c>
      <c r="E50" s="28">
        <v>4.2</v>
      </c>
      <c r="F50" s="28">
        <f t="shared" si="66"/>
        <v>0</v>
      </c>
      <c r="G50" s="28">
        <f t="shared" ref="G50:G62" si="67">AF50</f>
        <v>0</v>
      </c>
      <c r="H50" s="28">
        <v>1.6</v>
      </c>
      <c r="I50" s="82">
        <f t="shared" si="65"/>
        <v>0</v>
      </c>
      <c r="J50" s="81">
        <f t="shared" si="31"/>
        <v>0</v>
      </c>
      <c r="K50" s="82">
        <f t="shared" si="61"/>
        <v>0</v>
      </c>
      <c r="L50" s="29">
        <v>3.08</v>
      </c>
      <c r="M50" s="30">
        <f t="shared" si="64"/>
        <v>18.48</v>
      </c>
      <c r="N50" s="147">
        <v>18</v>
      </c>
      <c r="O50" s="6"/>
      <c r="P50" s="171"/>
      <c r="Q50" s="21"/>
      <c r="R50" s="102"/>
      <c r="S50" s="108"/>
      <c r="T50" s="107"/>
      <c r="U50" s="31">
        <v>0</v>
      </c>
      <c r="V50" s="79">
        <f t="shared" si="33"/>
        <v>0</v>
      </c>
      <c r="W50" s="31">
        <v>0</v>
      </c>
      <c r="X50" s="73">
        <f t="shared" si="34"/>
        <v>0</v>
      </c>
      <c r="Y50" s="31">
        <v>0</v>
      </c>
      <c r="Z50" s="73">
        <f t="shared" si="35"/>
        <v>0</v>
      </c>
      <c r="AA50" s="31">
        <v>0</v>
      </c>
      <c r="AB50" s="73">
        <f t="shared" si="36"/>
        <v>0</v>
      </c>
      <c r="AC50" s="31">
        <v>0</v>
      </c>
      <c r="AD50" s="73">
        <f t="shared" si="37"/>
        <v>0</v>
      </c>
      <c r="AE50" s="31">
        <v>0</v>
      </c>
      <c r="AF50" s="73">
        <f t="shared" si="38"/>
        <v>0</v>
      </c>
      <c r="AG50" s="93">
        <f t="shared" si="39"/>
        <v>0</v>
      </c>
      <c r="AH50" s="31">
        <v>0</v>
      </c>
      <c r="AI50" s="101">
        <f t="shared" si="40"/>
        <v>0</v>
      </c>
      <c r="AJ50" s="109">
        <v>0</v>
      </c>
      <c r="AK50" s="110">
        <v>0</v>
      </c>
      <c r="AL50" s="111">
        <v>0</v>
      </c>
      <c r="AM50" s="112">
        <v>0</v>
      </c>
      <c r="AN50" s="92"/>
      <c r="AO50" s="37">
        <f t="shared" si="41"/>
        <v>7.7</v>
      </c>
      <c r="AP50" s="94">
        <f t="shared" si="42"/>
        <v>5.39</v>
      </c>
      <c r="AQ50" s="99">
        <f t="shared" si="43"/>
        <v>4.2350000000000003</v>
      </c>
      <c r="AR50" s="100">
        <f t="shared" si="44"/>
        <v>5.1607123187029389</v>
      </c>
      <c r="AS50" s="95">
        <f t="shared" si="45"/>
        <v>3.6189999999999998</v>
      </c>
      <c r="AT50" s="40">
        <f t="shared" si="46"/>
        <v>4.4100632541643288</v>
      </c>
      <c r="AU50" s="96">
        <f t="shared" si="47"/>
        <v>3.157</v>
      </c>
      <c r="AV50" s="96">
        <f t="shared" si="48"/>
        <v>3.847076455760372</v>
      </c>
      <c r="AW50" s="39">
        <f t="shared" si="49"/>
        <v>2.5255999999999998</v>
      </c>
      <c r="AX50" s="39">
        <f t="shared" si="50"/>
        <v>3.0776611646082976</v>
      </c>
      <c r="AY50" s="43">
        <f t="shared" si="51"/>
        <v>1.54</v>
      </c>
      <c r="AZ50" s="42">
        <f t="shared" si="52"/>
        <v>0.77</v>
      </c>
      <c r="BA50" s="44">
        <f t="shared" si="53"/>
        <v>0.46199999999999997</v>
      </c>
      <c r="BB50" s="47">
        <f t="shared" si="54"/>
        <v>0</v>
      </c>
      <c r="BC50" s="49">
        <f t="shared" si="55"/>
        <v>0.308</v>
      </c>
      <c r="BD50" s="50">
        <f t="shared" si="56"/>
        <v>0.154</v>
      </c>
      <c r="BE50" s="51">
        <f t="shared" si="57"/>
        <v>0.154</v>
      </c>
      <c r="BF50" s="52">
        <f t="shared" si="58"/>
        <v>0.308</v>
      </c>
      <c r="BG50" s="53">
        <f t="shared" si="59"/>
        <v>0.46199999999999997</v>
      </c>
      <c r="BH50" s="5"/>
    </row>
    <row r="51" spans="1:60" s="12" customFormat="1" ht="25.15" customHeight="1" x14ac:dyDescent="0.25">
      <c r="A51" s="58" t="s">
        <v>154</v>
      </c>
      <c r="B51" s="28">
        <f>V51</f>
        <v>0</v>
      </c>
      <c r="C51" s="28">
        <v>4.5</v>
      </c>
      <c r="D51" s="28">
        <f t="shared" ref="D51:D60" si="68">Z51</f>
        <v>0</v>
      </c>
      <c r="E51" s="28">
        <v>5.25</v>
      </c>
      <c r="F51" s="28">
        <f t="shared" si="66"/>
        <v>0</v>
      </c>
      <c r="G51" s="28">
        <f t="shared" si="67"/>
        <v>0</v>
      </c>
      <c r="H51" s="28">
        <v>5.5</v>
      </c>
      <c r="I51" s="82">
        <f t="shared" si="65"/>
        <v>0</v>
      </c>
      <c r="J51" s="81">
        <f t="shared" si="31"/>
        <v>0</v>
      </c>
      <c r="K51" s="82">
        <f t="shared" si="61"/>
        <v>0</v>
      </c>
      <c r="L51" s="29">
        <v>2.77</v>
      </c>
      <c r="M51" s="30">
        <f t="shared" si="64"/>
        <v>18.02</v>
      </c>
      <c r="N51" s="147">
        <v>19</v>
      </c>
      <c r="O51" s="6"/>
      <c r="P51" s="171"/>
      <c r="Q51" s="21"/>
      <c r="R51" s="102"/>
      <c r="S51" s="108"/>
      <c r="T51" s="107"/>
      <c r="U51" s="31">
        <v>0</v>
      </c>
      <c r="V51" s="79">
        <f t="shared" si="33"/>
        <v>0</v>
      </c>
      <c r="W51" s="31">
        <v>0</v>
      </c>
      <c r="X51" s="73">
        <f t="shared" si="34"/>
        <v>0</v>
      </c>
      <c r="Y51" s="31">
        <v>0</v>
      </c>
      <c r="Z51" s="73">
        <f t="shared" si="35"/>
        <v>0</v>
      </c>
      <c r="AA51" s="31">
        <v>0</v>
      </c>
      <c r="AB51" s="73">
        <f t="shared" si="36"/>
        <v>0</v>
      </c>
      <c r="AC51" s="31">
        <v>0</v>
      </c>
      <c r="AD51" s="73">
        <f t="shared" si="37"/>
        <v>0</v>
      </c>
      <c r="AE51" s="31">
        <v>0</v>
      </c>
      <c r="AF51" s="73">
        <f t="shared" si="38"/>
        <v>0</v>
      </c>
      <c r="AG51" s="93">
        <f t="shared" si="39"/>
        <v>0</v>
      </c>
      <c r="AH51" s="31">
        <v>0</v>
      </c>
      <c r="AI51" s="101">
        <f t="shared" si="40"/>
        <v>0</v>
      </c>
      <c r="AJ51" s="109">
        <v>0</v>
      </c>
      <c r="AK51" s="110">
        <v>0</v>
      </c>
      <c r="AL51" s="111">
        <v>0</v>
      </c>
      <c r="AM51" s="112">
        <v>0</v>
      </c>
      <c r="AN51" s="92"/>
      <c r="AO51" s="37">
        <f t="shared" si="41"/>
        <v>7.625</v>
      </c>
      <c r="AP51" s="94">
        <f t="shared" si="42"/>
        <v>5.3374999999999995</v>
      </c>
      <c r="AQ51" s="99">
        <f t="shared" si="43"/>
        <v>4.1937499999999996</v>
      </c>
      <c r="AR51" s="100">
        <f t="shared" si="44"/>
        <v>5.2146091545699402</v>
      </c>
      <c r="AS51" s="95">
        <f t="shared" si="45"/>
        <v>3.5837499999999998</v>
      </c>
      <c r="AT51" s="40">
        <f t="shared" si="46"/>
        <v>4.4561205502688583</v>
      </c>
      <c r="AU51" s="96">
        <f t="shared" si="47"/>
        <v>3.1262499999999998</v>
      </c>
      <c r="AV51" s="96">
        <f t="shared" si="48"/>
        <v>3.8872540970430465</v>
      </c>
      <c r="AW51" s="39">
        <f t="shared" si="49"/>
        <v>2.5009999999999999</v>
      </c>
      <c r="AX51" s="39">
        <f t="shared" si="50"/>
        <v>3.1098032776344375</v>
      </c>
      <c r="AY51" s="43">
        <f t="shared" si="51"/>
        <v>1.5249999999999999</v>
      </c>
      <c r="AZ51" s="42">
        <f t="shared" si="52"/>
        <v>0.76249999999999996</v>
      </c>
      <c r="BA51" s="44">
        <f t="shared" si="53"/>
        <v>0.45750000000000002</v>
      </c>
      <c r="BB51" s="47">
        <f t="shared" si="54"/>
        <v>0</v>
      </c>
      <c r="BC51" s="49">
        <f t="shared" si="55"/>
        <v>0.30499999999999999</v>
      </c>
      <c r="BD51" s="50">
        <f t="shared" si="56"/>
        <v>0.1525</v>
      </c>
      <c r="BE51" s="51">
        <f t="shared" si="57"/>
        <v>0.1525</v>
      </c>
      <c r="BF51" s="52">
        <f t="shared" si="58"/>
        <v>0.30499999999999999</v>
      </c>
      <c r="BG51" s="53">
        <f t="shared" si="59"/>
        <v>0.45750000000000002</v>
      </c>
      <c r="BH51" s="5"/>
    </row>
    <row r="52" spans="1:60" s="12" customFormat="1" ht="25.15" hidden="1" customHeight="1" x14ac:dyDescent="0.25">
      <c r="A52" s="58" t="s">
        <v>122</v>
      </c>
      <c r="B52" s="28">
        <v>14</v>
      </c>
      <c r="C52" s="28">
        <f>X52</f>
        <v>0</v>
      </c>
      <c r="D52" s="28">
        <f t="shared" si="68"/>
        <v>0</v>
      </c>
      <c r="E52" s="28">
        <f>AB52</f>
        <v>0</v>
      </c>
      <c r="F52" s="28">
        <f t="shared" si="66"/>
        <v>0</v>
      </c>
      <c r="G52" s="28">
        <f t="shared" si="67"/>
        <v>0</v>
      </c>
      <c r="H52" s="28">
        <v>0.5</v>
      </c>
      <c r="I52" s="82">
        <f t="shared" si="65"/>
        <v>0</v>
      </c>
      <c r="J52" s="81">
        <f t="shared" si="31"/>
        <v>0</v>
      </c>
      <c r="K52" s="82">
        <f t="shared" si="61"/>
        <v>0</v>
      </c>
      <c r="L52" s="29">
        <v>2.56</v>
      </c>
      <c r="M52" s="30">
        <f t="shared" si="64"/>
        <v>17.059999999999999</v>
      </c>
      <c r="N52" s="147">
        <v>40</v>
      </c>
      <c r="O52" s="6"/>
      <c r="P52" s="171"/>
      <c r="Q52" s="21"/>
      <c r="R52" s="102"/>
      <c r="S52" s="108"/>
      <c r="T52" s="107"/>
      <c r="U52" s="31">
        <v>0</v>
      </c>
      <c r="V52" s="79">
        <f t="shared" si="33"/>
        <v>0</v>
      </c>
      <c r="W52" s="31">
        <v>0</v>
      </c>
      <c r="X52" s="73">
        <f t="shared" si="34"/>
        <v>0</v>
      </c>
      <c r="Y52" s="31">
        <v>0</v>
      </c>
      <c r="Z52" s="73">
        <f t="shared" si="35"/>
        <v>0</v>
      </c>
      <c r="AA52" s="31">
        <v>0</v>
      </c>
      <c r="AB52" s="73">
        <f t="shared" si="36"/>
        <v>0</v>
      </c>
      <c r="AC52" s="31">
        <v>0</v>
      </c>
      <c r="AD52" s="73">
        <f t="shared" si="37"/>
        <v>0</v>
      </c>
      <c r="AE52" s="31">
        <v>0</v>
      </c>
      <c r="AF52" s="73">
        <f t="shared" si="38"/>
        <v>0</v>
      </c>
      <c r="AG52" s="93">
        <f t="shared" si="39"/>
        <v>0</v>
      </c>
      <c r="AH52" s="31">
        <v>0</v>
      </c>
      <c r="AI52" s="101">
        <f t="shared" si="40"/>
        <v>0</v>
      </c>
      <c r="AJ52" s="109">
        <v>0</v>
      </c>
      <c r="AK52" s="110">
        <v>0</v>
      </c>
      <c r="AL52" s="111">
        <v>0</v>
      </c>
      <c r="AM52" s="112">
        <v>0</v>
      </c>
      <c r="AN52" s="92"/>
      <c r="AO52" s="37">
        <f t="shared" si="41"/>
        <v>7.2499999999999991</v>
      </c>
      <c r="AP52" s="94">
        <f t="shared" si="42"/>
        <v>5.0749999999999993</v>
      </c>
      <c r="AQ52" s="99">
        <f t="shared" si="43"/>
        <v>3.9874999999999998</v>
      </c>
      <c r="AR52" s="100">
        <f t="shared" si="44"/>
        <v>4.9292607821000622</v>
      </c>
      <c r="AS52" s="95">
        <f t="shared" si="45"/>
        <v>3.4074999999999998</v>
      </c>
      <c r="AT52" s="40">
        <f t="shared" si="46"/>
        <v>4.2122773956127801</v>
      </c>
      <c r="AU52" s="96">
        <f t="shared" si="47"/>
        <v>2.9724999999999997</v>
      </c>
      <c r="AV52" s="96">
        <f t="shared" si="48"/>
        <v>3.6745398557473186</v>
      </c>
      <c r="AW52" s="39">
        <f t="shared" si="49"/>
        <v>2.3779999999999997</v>
      </c>
      <c r="AX52" s="39">
        <f t="shared" si="50"/>
        <v>2.9396318845978548</v>
      </c>
      <c r="AY52" s="43">
        <f t="shared" si="51"/>
        <v>1.45</v>
      </c>
      <c r="AZ52" s="42">
        <f t="shared" si="52"/>
        <v>0.72499999999999998</v>
      </c>
      <c r="BA52" s="44">
        <f t="shared" si="53"/>
        <v>0.43499999999999994</v>
      </c>
      <c r="BB52" s="47">
        <f t="shared" si="54"/>
        <v>0</v>
      </c>
      <c r="BC52" s="49">
        <f t="shared" si="55"/>
        <v>0.28999999999999998</v>
      </c>
      <c r="BD52" s="50">
        <f t="shared" si="56"/>
        <v>0.14499999999999999</v>
      </c>
      <c r="BE52" s="51">
        <f t="shared" si="57"/>
        <v>0.14499999999999999</v>
      </c>
      <c r="BF52" s="52">
        <f t="shared" si="58"/>
        <v>0.28999999999999998</v>
      </c>
      <c r="BG52" s="53">
        <f t="shared" si="59"/>
        <v>0.43499999999999994</v>
      </c>
      <c r="BH52" s="5"/>
    </row>
    <row r="53" spans="1:60" s="12" customFormat="1" ht="25.15" customHeight="1" x14ac:dyDescent="0.25">
      <c r="A53" s="58" t="s">
        <v>151</v>
      </c>
      <c r="B53" s="28">
        <v>3.2</v>
      </c>
      <c r="C53" s="28">
        <f>X53</f>
        <v>0</v>
      </c>
      <c r="D53" s="28">
        <f>Z53</f>
        <v>0</v>
      </c>
      <c r="E53" s="28">
        <v>11.25</v>
      </c>
      <c r="F53" s="28">
        <f>AD53</f>
        <v>0</v>
      </c>
      <c r="G53" s="28">
        <f>AF53</f>
        <v>0</v>
      </c>
      <c r="H53" s="28">
        <v>0.1</v>
      </c>
      <c r="I53" s="82">
        <f>AJ53</f>
        <v>0</v>
      </c>
      <c r="J53" s="81">
        <f>AK53</f>
        <v>0</v>
      </c>
      <c r="K53" s="82">
        <f>AL53</f>
        <v>0</v>
      </c>
      <c r="L53" s="29">
        <v>3.02</v>
      </c>
      <c r="M53" s="30">
        <f>SUM(B53:L53)</f>
        <v>17.57</v>
      </c>
      <c r="N53" s="147">
        <v>20</v>
      </c>
      <c r="O53" s="6"/>
      <c r="P53" s="171"/>
      <c r="Q53" s="21"/>
      <c r="R53" s="102"/>
      <c r="S53" s="108"/>
      <c r="T53" s="107"/>
      <c r="U53" s="31">
        <v>0</v>
      </c>
      <c r="V53" s="79">
        <f t="shared" si="33"/>
        <v>0</v>
      </c>
      <c r="W53" s="31">
        <v>0</v>
      </c>
      <c r="X53" s="73">
        <f t="shared" si="34"/>
        <v>0</v>
      </c>
      <c r="Y53" s="31">
        <v>0</v>
      </c>
      <c r="Z53" s="73">
        <f t="shared" si="35"/>
        <v>0</v>
      </c>
      <c r="AA53" s="31">
        <v>0</v>
      </c>
      <c r="AB53" s="73">
        <f t="shared" si="36"/>
        <v>0</v>
      </c>
      <c r="AC53" s="31">
        <v>0</v>
      </c>
      <c r="AD53" s="73">
        <f t="shared" si="37"/>
        <v>0</v>
      </c>
      <c r="AE53" s="31">
        <v>0</v>
      </c>
      <c r="AF53" s="73">
        <f t="shared" si="38"/>
        <v>0</v>
      </c>
      <c r="AG53" s="93">
        <f t="shared" si="39"/>
        <v>0</v>
      </c>
      <c r="AH53" s="31">
        <v>0</v>
      </c>
      <c r="AI53" s="101">
        <f t="shared" si="40"/>
        <v>0</v>
      </c>
      <c r="AJ53" s="109">
        <v>0</v>
      </c>
      <c r="AK53" s="110">
        <v>0</v>
      </c>
      <c r="AL53" s="111">
        <v>0</v>
      </c>
      <c r="AM53" s="112">
        <v>0</v>
      </c>
      <c r="AN53" s="92"/>
      <c r="AO53" s="37">
        <f t="shared" si="41"/>
        <v>7.2750000000000012</v>
      </c>
      <c r="AP53" s="94">
        <f t="shared" si="42"/>
        <v>5.0925000000000002</v>
      </c>
      <c r="AQ53" s="99">
        <f t="shared" si="43"/>
        <v>4.0012500000000006</v>
      </c>
      <c r="AR53" s="100">
        <f t="shared" si="44"/>
        <v>4.8378147988378961</v>
      </c>
      <c r="AS53" s="95">
        <f t="shared" si="45"/>
        <v>3.4192500000000003</v>
      </c>
      <c r="AT53" s="40">
        <f t="shared" si="46"/>
        <v>4.1341326462796566</v>
      </c>
      <c r="AU53" s="96">
        <f t="shared" si="47"/>
        <v>2.9827500000000002</v>
      </c>
      <c r="AV53" s="96">
        <f t="shared" si="48"/>
        <v>3.6063710318609767</v>
      </c>
      <c r="AW53" s="39">
        <f t="shared" si="49"/>
        <v>2.3862000000000001</v>
      </c>
      <c r="AX53" s="39">
        <f t="shared" si="50"/>
        <v>2.8850968254887812</v>
      </c>
      <c r="AY53" s="43">
        <f t="shared" si="51"/>
        <v>1.4550000000000001</v>
      </c>
      <c r="AZ53" s="42">
        <f t="shared" si="52"/>
        <v>0.72750000000000004</v>
      </c>
      <c r="BA53" s="44">
        <f t="shared" si="53"/>
        <v>0.43650000000000005</v>
      </c>
      <c r="BB53" s="47">
        <f t="shared" si="54"/>
        <v>0</v>
      </c>
      <c r="BC53" s="49">
        <f t="shared" si="55"/>
        <v>0.29100000000000004</v>
      </c>
      <c r="BD53" s="50">
        <f t="shared" si="56"/>
        <v>0.14550000000000002</v>
      </c>
      <c r="BE53" s="51">
        <f t="shared" si="57"/>
        <v>0.14550000000000002</v>
      </c>
      <c r="BF53" s="52">
        <f t="shared" si="58"/>
        <v>0.29100000000000004</v>
      </c>
      <c r="BG53" s="53">
        <f t="shared" si="59"/>
        <v>0.43650000000000005</v>
      </c>
      <c r="BH53" s="5"/>
    </row>
    <row r="54" spans="1:60" s="12" customFormat="1" ht="25.15" customHeight="1" x14ac:dyDescent="0.25">
      <c r="A54" s="58" t="s">
        <v>165</v>
      </c>
      <c r="B54" s="28">
        <v>0.4</v>
      </c>
      <c r="C54" s="28">
        <f>X54</f>
        <v>0</v>
      </c>
      <c r="D54" s="28">
        <f>Z54</f>
        <v>0</v>
      </c>
      <c r="E54" s="28">
        <v>11.25</v>
      </c>
      <c r="F54" s="28">
        <v>0.8</v>
      </c>
      <c r="G54" s="28">
        <f>AF54</f>
        <v>0</v>
      </c>
      <c r="H54" s="28">
        <v>2.1</v>
      </c>
      <c r="I54" s="82">
        <f>AJ54</f>
        <v>0</v>
      </c>
      <c r="J54" s="81">
        <f>AK54</f>
        <v>0</v>
      </c>
      <c r="K54" s="82">
        <f>AL54</f>
        <v>0</v>
      </c>
      <c r="L54" s="29">
        <v>2.38</v>
      </c>
      <c r="M54" s="30">
        <f>SUM(B54:L54)</f>
        <v>16.93</v>
      </c>
      <c r="N54" s="147">
        <v>21</v>
      </c>
      <c r="O54" s="6"/>
      <c r="P54" s="171"/>
      <c r="Q54" s="21"/>
      <c r="R54" s="102"/>
      <c r="S54" s="108"/>
      <c r="T54" s="107"/>
      <c r="U54" s="31">
        <v>0</v>
      </c>
      <c r="V54" s="79">
        <f t="shared" si="33"/>
        <v>0</v>
      </c>
      <c r="W54" s="31">
        <v>0</v>
      </c>
      <c r="X54" s="73">
        <f t="shared" si="34"/>
        <v>0</v>
      </c>
      <c r="Y54" s="31">
        <v>0</v>
      </c>
      <c r="Z54" s="73">
        <f t="shared" si="35"/>
        <v>0</v>
      </c>
      <c r="AA54" s="31">
        <v>0</v>
      </c>
      <c r="AB54" s="73">
        <f t="shared" si="36"/>
        <v>0</v>
      </c>
      <c r="AC54" s="31">
        <v>0</v>
      </c>
      <c r="AD54" s="73">
        <f t="shared" si="37"/>
        <v>0</v>
      </c>
      <c r="AE54" s="31">
        <v>0</v>
      </c>
      <c r="AF54" s="73">
        <f t="shared" si="38"/>
        <v>0</v>
      </c>
      <c r="AG54" s="93">
        <f t="shared" si="39"/>
        <v>0</v>
      </c>
      <c r="AH54" s="31">
        <v>0</v>
      </c>
      <c r="AI54" s="101">
        <f t="shared" si="40"/>
        <v>0</v>
      </c>
      <c r="AJ54" s="109">
        <v>0</v>
      </c>
      <c r="AK54" s="110">
        <v>0</v>
      </c>
      <c r="AL54" s="111">
        <v>0</v>
      </c>
      <c r="AM54" s="112">
        <v>0</v>
      </c>
      <c r="AN54" s="92"/>
      <c r="AO54" s="37">
        <f t="shared" si="41"/>
        <v>7.2750000000000012</v>
      </c>
      <c r="AP54" s="94">
        <f t="shared" si="42"/>
        <v>5.0925000000000002</v>
      </c>
      <c r="AQ54" s="99">
        <f t="shared" si="43"/>
        <v>4.0012500000000006</v>
      </c>
      <c r="AR54" s="100">
        <f t="shared" si="44"/>
        <v>4.7521336423712786</v>
      </c>
      <c r="AS54" s="95">
        <f t="shared" si="45"/>
        <v>3.4192500000000003</v>
      </c>
      <c r="AT54" s="40">
        <f t="shared" si="46"/>
        <v>4.0609142034809107</v>
      </c>
      <c r="AU54" s="96">
        <f t="shared" si="47"/>
        <v>2.9827500000000002</v>
      </c>
      <c r="AV54" s="96">
        <f t="shared" si="48"/>
        <v>3.5424996243131344</v>
      </c>
      <c r="AW54" s="39">
        <f t="shared" si="49"/>
        <v>2.3862000000000001</v>
      </c>
      <c r="AX54" s="39">
        <f t="shared" si="50"/>
        <v>2.8339996994505077</v>
      </c>
      <c r="AY54" s="43">
        <f t="shared" si="51"/>
        <v>1.4550000000000001</v>
      </c>
      <c r="AZ54" s="42">
        <f t="shared" si="52"/>
        <v>0.72750000000000004</v>
      </c>
      <c r="BA54" s="44">
        <f t="shared" si="53"/>
        <v>0.43650000000000005</v>
      </c>
      <c r="BB54" s="47">
        <f t="shared" si="54"/>
        <v>0</v>
      </c>
      <c r="BC54" s="49">
        <f t="shared" si="55"/>
        <v>0.29100000000000004</v>
      </c>
      <c r="BD54" s="50">
        <f t="shared" si="56"/>
        <v>0.14550000000000002</v>
      </c>
      <c r="BE54" s="51">
        <f t="shared" si="57"/>
        <v>0.14550000000000002</v>
      </c>
      <c r="BF54" s="52">
        <f t="shared" si="58"/>
        <v>0.29100000000000004</v>
      </c>
      <c r="BG54" s="53">
        <f t="shared" si="59"/>
        <v>0.43650000000000005</v>
      </c>
      <c r="BH54" s="5"/>
    </row>
    <row r="55" spans="1:60" s="12" customFormat="1" ht="25.15" hidden="1" customHeight="1" x14ac:dyDescent="0.25">
      <c r="A55" s="58" t="s">
        <v>159</v>
      </c>
      <c r="B55" s="28">
        <v>3.2</v>
      </c>
      <c r="C55" s="28">
        <v>6.9</v>
      </c>
      <c r="D55" s="28">
        <f>Z55</f>
        <v>0</v>
      </c>
      <c r="E55" s="28">
        <f>AB55</f>
        <v>0</v>
      </c>
      <c r="F55" s="28">
        <v>3.2</v>
      </c>
      <c r="G55" s="28">
        <f>AF55</f>
        <v>0</v>
      </c>
      <c r="H55" s="28">
        <v>0.5</v>
      </c>
      <c r="I55" s="82">
        <f>AJ55</f>
        <v>0</v>
      </c>
      <c r="J55" s="81">
        <f>AK55</f>
        <v>0</v>
      </c>
      <c r="K55" s="82">
        <f>AL55</f>
        <v>0</v>
      </c>
      <c r="L55" s="29">
        <v>2.73</v>
      </c>
      <c r="M55" s="30">
        <f>SUM(B55:L55)</f>
        <v>16.53</v>
      </c>
      <c r="N55" s="147">
        <v>43</v>
      </c>
      <c r="O55" s="6"/>
      <c r="P55" s="171"/>
      <c r="Q55" s="21"/>
      <c r="R55" s="102"/>
      <c r="S55" s="108"/>
      <c r="T55" s="107"/>
      <c r="U55" s="31">
        <v>0</v>
      </c>
      <c r="V55" s="79">
        <f t="shared" si="33"/>
        <v>0</v>
      </c>
      <c r="W55" s="31">
        <v>0</v>
      </c>
      <c r="X55" s="73">
        <f t="shared" si="34"/>
        <v>0</v>
      </c>
      <c r="Y55" s="31">
        <v>0</v>
      </c>
      <c r="Z55" s="73">
        <f t="shared" si="35"/>
        <v>0</v>
      </c>
      <c r="AA55" s="31">
        <v>0</v>
      </c>
      <c r="AB55" s="73">
        <f t="shared" si="36"/>
        <v>0</v>
      </c>
      <c r="AC55" s="31">
        <v>0</v>
      </c>
      <c r="AD55" s="73">
        <f t="shared" si="37"/>
        <v>0</v>
      </c>
      <c r="AE55" s="31">
        <v>0</v>
      </c>
      <c r="AF55" s="73">
        <f t="shared" si="38"/>
        <v>0</v>
      </c>
      <c r="AG55" s="93">
        <f t="shared" si="39"/>
        <v>0</v>
      </c>
      <c r="AH55" s="31">
        <v>0</v>
      </c>
      <c r="AI55" s="101">
        <f t="shared" si="40"/>
        <v>0</v>
      </c>
      <c r="AJ55" s="109">
        <v>0</v>
      </c>
      <c r="AK55" s="110">
        <v>0</v>
      </c>
      <c r="AL55" s="111">
        <v>0</v>
      </c>
      <c r="AM55" s="112">
        <v>0</v>
      </c>
      <c r="AN55" s="92"/>
      <c r="AO55" s="37">
        <f t="shared" si="41"/>
        <v>6.9</v>
      </c>
      <c r="AP55" s="94">
        <f t="shared" si="42"/>
        <v>4.83</v>
      </c>
      <c r="AQ55" s="99">
        <f t="shared" si="43"/>
        <v>3.7950000000000004</v>
      </c>
      <c r="AR55" s="100">
        <f t="shared" si="44"/>
        <v>4.514616063330652</v>
      </c>
      <c r="AS55" s="95">
        <f t="shared" si="45"/>
        <v>3.2430000000000003</v>
      </c>
      <c r="AT55" s="40">
        <f t="shared" si="46"/>
        <v>3.8579446359371028</v>
      </c>
      <c r="AU55" s="96">
        <f t="shared" si="47"/>
        <v>2.8290000000000002</v>
      </c>
      <c r="AV55" s="96">
        <f t="shared" si="48"/>
        <v>3.3654410653919404</v>
      </c>
      <c r="AW55" s="39">
        <f t="shared" si="49"/>
        <v>2.2631999999999999</v>
      </c>
      <c r="AX55" s="39">
        <f t="shared" si="50"/>
        <v>2.6923528523135523</v>
      </c>
      <c r="AY55" s="43">
        <f t="shared" si="51"/>
        <v>1.3800000000000001</v>
      </c>
      <c r="AZ55" s="42">
        <f t="shared" si="52"/>
        <v>0.69000000000000006</v>
      </c>
      <c r="BA55" s="44">
        <f t="shared" si="53"/>
        <v>0.41400000000000003</v>
      </c>
      <c r="BB55" s="47">
        <f t="shared" si="54"/>
        <v>0</v>
      </c>
      <c r="BC55" s="49">
        <f t="shared" si="55"/>
        <v>0.27600000000000002</v>
      </c>
      <c r="BD55" s="50">
        <f t="shared" si="56"/>
        <v>0.13800000000000001</v>
      </c>
      <c r="BE55" s="51">
        <f t="shared" si="57"/>
        <v>0.13800000000000001</v>
      </c>
      <c r="BF55" s="52">
        <f t="shared" si="58"/>
        <v>0.27600000000000002</v>
      </c>
      <c r="BG55" s="53">
        <f t="shared" si="59"/>
        <v>0.41400000000000003</v>
      </c>
      <c r="BH55" s="5"/>
    </row>
    <row r="56" spans="1:60" s="12" customFormat="1" ht="25.15" hidden="1" customHeight="1" x14ac:dyDescent="0.25">
      <c r="A56" s="58" t="s">
        <v>131</v>
      </c>
      <c r="B56" s="28">
        <v>4.8</v>
      </c>
      <c r="C56" s="28">
        <f>X56</f>
        <v>0</v>
      </c>
      <c r="D56" s="28">
        <f>Z56</f>
        <v>0</v>
      </c>
      <c r="E56" s="28">
        <v>2.25</v>
      </c>
      <c r="F56" s="28">
        <f>AD56</f>
        <v>0</v>
      </c>
      <c r="G56" s="28">
        <f>AF56</f>
        <v>0</v>
      </c>
      <c r="H56" s="28">
        <v>6</v>
      </c>
      <c r="I56" s="82">
        <f>AJ56</f>
        <v>0</v>
      </c>
      <c r="J56" s="81">
        <f>AK56</f>
        <v>0</v>
      </c>
      <c r="K56" s="82">
        <f>AL56</f>
        <v>0</v>
      </c>
      <c r="L56" s="29">
        <v>3.03</v>
      </c>
      <c r="M56" s="30">
        <f>SUM(B56:L56)</f>
        <v>16.080000000000002</v>
      </c>
      <c r="N56" s="147">
        <v>44</v>
      </c>
      <c r="O56" s="6"/>
      <c r="P56" s="171"/>
      <c r="Q56" s="21"/>
      <c r="R56" s="102"/>
      <c r="S56" s="108"/>
      <c r="T56" s="107"/>
      <c r="U56" s="31">
        <v>0</v>
      </c>
      <c r="V56" s="79">
        <f t="shared" si="33"/>
        <v>0</v>
      </c>
      <c r="W56" s="31">
        <v>0</v>
      </c>
      <c r="X56" s="73">
        <f t="shared" si="34"/>
        <v>0</v>
      </c>
      <c r="Y56" s="31">
        <v>0</v>
      </c>
      <c r="Z56" s="73">
        <f t="shared" si="35"/>
        <v>0</v>
      </c>
      <c r="AA56" s="31">
        <v>0</v>
      </c>
      <c r="AB56" s="73">
        <f t="shared" si="36"/>
        <v>0</v>
      </c>
      <c r="AC56" s="31">
        <v>0</v>
      </c>
      <c r="AD56" s="73">
        <f t="shared" si="37"/>
        <v>0</v>
      </c>
      <c r="AE56" s="31">
        <v>0</v>
      </c>
      <c r="AF56" s="73">
        <f t="shared" si="38"/>
        <v>0</v>
      </c>
      <c r="AG56" s="93">
        <f t="shared" si="39"/>
        <v>0</v>
      </c>
      <c r="AH56" s="31">
        <v>0</v>
      </c>
      <c r="AI56" s="101">
        <f t="shared" si="40"/>
        <v>0</v>
      </c>
      <c r="AJ56" s="109">
        <v>0</v>
      </c>
      <c r="AK56" s="110">
        <v>0</v>
      </c>
      <c r="AL56" s="111">
        <v>0</v>
      </c>
      <c r="AM56" s="112">
        <v>0</v>
      </c>
      <c r="AN56" s="92"/>
      <c r="AO56" s="37">
        <f t="shared" si="41"/>
        <v>6.5250000000000012</v>
      </c>
      <c r="AP56" s="94">
        <f t="shared" si="42"/>
        <v>4.5675000000000008</v>
      </c>
      <c r="AQ56" s="99">
        <f t="shared" si="43"/>
        <v>3.588750000000001</v>
      </c>
      <c r="AR56" s="100">
        <f t="shared" si="44"/>
        <v>4.2320185320640595</v>
      </c>
      <c r="AS56" s="95">
        <f t="shared" si="45"/>
        <v>3.0667500000000008</v>
      </c>
      <c r="AT56" s="40">
        <f t="shared" si="46"/>
        <v>3.6164522001274686</v>
      </c>
      <c r="AU56" s="96">
        <f t="shared" si="47"/>
        <v>2.6752500000000006</v>
      </c>
      <c r="AV56" s="96">
        <f t="shared" si="48"/>
        <v>3.1547774511750259</v>
      </c>
      <c r="AW56" s="39">
        <f t="shared" si="49"/>
        <v>2.1402000000000005</v>
      </c>
      <c r="AX56" s="39">
        <f t="shared" si="50"/>
        <v>2.5238219609400208</v>
      </c>
      <c r="AY56" s="43">
        <f t="shared" si="51"/>
        <v>1.3050000000000004</v>
      </c>
      <c r="AZ56" s="42">
        <f t="shared" si="52"/>
        <v>0.65250000000000019</v>
      </c>
      <c r="BA56" s="44">
        <f t="shared" si="53"/>
        <v>0.39150000000000007</v>
      </c>
      <c r="BB56" s="47">
        <f t="shared" si="54"/>
        <v>0</v>
      </c>
      <c r="BC56" s="49">
        <f t="shared" si="55"/>
        <v>0.26100000000000007</v>
      </c>
      <c r="BD56" s="50">
        <f t="shared" si="56"/>
        <v>0.13050000000000003</v>
      </c>
      <c r="BE56" s="51">
        <f t="shared" si="57"/>
        <v>0.13050000000000003</v>
      </c>
      <c r="BF56" s="52">
        <f t="shared" si="58"/>
        <v>0.26100000000000007</v>
      </c>
      <c r="BG56" s="53">
        <f t="shared" si="59"/>
        <v>0.39150000000000007</v>
      </c>
      <c r="BH56" s="5"/>
    </row>
    <row r="57" spans="1:60" ht="25.15" hidden="1" customHeight="1" x14ac:dyDescent="0.25">
      <c r="A57" s="116" t="s">
        <v>117</v>
      </c>
      <c r="B57" s="117">
        <f>V57</f>
        <v>0</v>
      </c>
      <c r="C57" s="117">
        <v>5.0999999999999996</v>
      </c>
      <c r="D57" s="117">
        <f>Z57</f>
        <v>0</v>
      </c>
      <c r="E57" s="117">
        <f>AB57</f>
        <v>0</v>
      </c>
      <c r="F57" s="117">
        <v>0.4</v>
      </c>
      <c r="G57" s="117">
        <f>AF57</f>
        <v>0</v>
      </c>
      <c r="H57" s="117">
        <f>AI57</f>
        <v>0</v>
      </c>
      <c r="I57" s="118">
        <f>AJ57</f>
        <v>0</v>
      </c>
      <c r="J57" s="118">
        <f>AK57</f>
        <v>0</v>
      </c>
      <c r="K57" s="118">
        <f>AL57</f>
        <v>0</v>
      </c>
      <c r="L57" s="117">
        <f>AM57</f>
        <v>0</v>
      </c>
      <c r="M57" s="119">
        <f>SUM(B57:L57)</f>
        <v>5.5</v>
      </c>
      <c r="N57" s="147">
        <v>45</v>
      </c>
      <c r="O57" s="120"/>
      <c r="P57" s="171"/>
      <c r="Q57" s="121"/>
      <c r="R57" s="122"/>
      <c r="S57" s="123"/>
      <c r="T57" s="124"/>
      <c r="U57" s="31">
        <v>0</v>
      </c>
      <c r="V57" s="125">
        <f t="shared" si="33"/>
        <v>0</v>
      </c>
      <c r="W57" s="31">
        <v>0</v>
      </c>
      <c r="X57" s="125">
        <f t="shared" si="34"/>
        <v>0</v>
      </c>
      <c r="Y57" s="31">
        <v>0</v>
      </c>
      <c r="Z57" s="125">
        <f t="shared" si="35"/>
        <v>0</v>
      </c>
      <c r="AA57" s="31">
        <v>0</v>
      </c>
      <c r="AB57" s="125">
        <f t="shared" si="36"/>
        <v>0</v>
      </c>
      <c r="AC57" s="31">
        <v>0</v>
      </c>
      <c r="AD57" s="125">
        <f t="shared" si="37"/>
        <v>0</v>
      </c>
      <c r="AE57" s="31">
        <v>0</v>
      </c>
      <c r="AF57" s="125">
        <f t="shared" si="38"/>
        <v>0</v>
      </c>
      <c r="AG57" s="126">
        <f t="shared" si="39"/>
        <v>0</v>
      </c>
      <c r="AH57" s="31">
        <v>0</v>
      </c>
      <c r="AI57" s="127">
        <f t="shared" si="40"/>
        <v>0</v>
      </c>
      <c r="AJ57" s="109">
        <v>0</v>
      </c>
      <c r="AK57" s="110">
        <v>0</v>
      </c>
      <c r="AL57" s="111">
        <v>0</v>
      </c>
      <c r="AM57" s="112">
        <v>0</v>
      </c>
      <c r="AN57" s="128"/>
      <c r="AO57" s="129">
        <f t="shared" si="41"/>
        <v>2.75</v>
      </c>
      <c r="AP57" s="130">
        <f t="shared" si="42"/>
        <v>1.925</v>
      </c>
      <c r="AQ57" s="131">
        <f t="shared" si="43"/>
        <v>1.5125</v>
      </c>
      <c r="AR57" s="132">
        <f t="shared" si="44"/>
        <v>1.7785798139360842</v>
      </c>
      <c r="AS57" s="133">
        <f t="shared" si="45"/>
        <v>1.2925</v>
      </c>
      <c r="AT57" s="134">
        <f t="shared" si="46"/>
        <v>1.5198772955453812</v>
      </c>
      <c r="AU57" s="135">
        <f t="shared" si="47"/>
        <v>1.1274999999999999</v>
      </c>
      <c r="AV57" s="135">
        <f t="shared" si="48"/>
        <v>1.3258504067523535</v>
      </c>
      <c r="AW57" s="136">
        <f t="shared" si="49"/>
        <v>0.90199999999999991</v>
      </c>
      <c r="AX57" s="136">
        <f t="shared" si="50"/>
        <v>1.0606803254018828</v>
      </c>
      <c r="AY57" s="137">
        <f t="shared" si="51"/>
        <v>0.55000000000000004</v>
      </c>
      <c r="AZ57" s="138">
        <f t="shared" si="52"/>
        <v>0.27500000000000002</v>
      </c>
      <c r="BA57" s="139">
        <f t="shared" si="53"/>
        <v>0.16500000000000001</v>
      </c>
      <c r="BB57" s="140">
        <f t="shared" si="54"/>
        <v>0</v>
      </c>
      <c r="BC57" s="141">
        <f t="shared" si="55"/>
        <v>0.11</v>
      </c>
      <c r="BD57" s="142">
        <f t="shared" si="56"/>
        <v>5.5E-2</v>
      </c>
      <c r="BE57" s="143">
        <f t="shared" si="57"/>
        <v>5.5E-2</v>
      </c>
      <c r="BF57" s="144">
        <f t="shared" si="58"/>
        <v>0.11</v>
      </c>
      <c r="BG57" s="145">
        <f t="shared" si="59"/>
        <v>0.16500000000000001</v>
      </c>
      <c r="BH57" s="146"/>
    </row>
    <row r="58" spans="1:60" s="12" customFormat="1" ht="25.15" hidden="1" customHeight="1" x14ac:dyDescent="0.25">
      <c r="A58" s="58" t="s">
        <v>114</v>
      </c>
      <c r="B58" s="28">
        <f>V58</f>
        <v>0</v>
      </c>
      <c r="C58" s="28">
        <v>1.8</v>
      </c>
      <c r="D58" s="28">
        <f>Z58</f>
        <v>0</v>
      </c>
      <c r="E58" s="28">
        <v>11.25</v>
      </c>
      <c r="F58" s="28">
        <f>AD58</f>
        <v>0</v>
      </c>
      <c r="G58" s="28">
        <f>AF58</f>
        <v>0</v>
      </c>
      <c r="H58" s="28">
        <v>0.2</v>
      </c>
      <c r="I58" s="82">
        <f>AJ58</f>
        <v>0</v>
      </c>
      <c r="J58" s="81">
        <f>AK58</f>
        <v>0</v>
      </c>
      <c r="K58" s="82">
        <f>AL58</f>
        <v>0</v>
      </c>
      <c r="L58" s="29">
        <v>2.57</v>
      </c>
      <c r="M58" s="30">
        <f>SUM(B58:L58)</f>
        <v>15.82</v>
      </c>
      <c r="N58" s="147">
        <v>46</v>
      </c>
      <c r="O58" s="6"/>
      <c r="P58" s="171"/>
      <c r="Q58" s="21"/>
      <c r="R58" s="102"/>
      <c r="S58" s="108"/>
      <c r="T58" s="107"/>
      <c r="U58" s="31">
        <v>0</v>
      </c>
      <c r="V58" s="79">
        <f t="shared" si="33"/>
        <v>0</v>
      </c>
      <c r="W58" s="31">
        <v>0</v>
      </c>
      <c r="X58" s="73">
        <f t="shared" si="34"/>
        <v>0</v>
      </c>
      <c r="Y58" s="31">
        <v>0</v>
      </c>
      <c r="Z58" s="73">
        <f t="shared" si="35"/>
        <v>0</v>
      </c>
      <c r="AA58" s="31">
        <v>0</v>
      </c>
      <c r="AB58" s="73">
        <f t="shared" si="36"/>
        <v>0</v>
      </c>
      <c r="AC58" s="31">
        <v>0</v>
      </c>
      <c r="AD58" s="73">
        <f t="shared" si="37"/>
        <v>0</v>
      </c>
      <c r="AE58" s="31">
        <v>0</v>
      </c>
      <c r="AF58" s="73">
        <f t="shared" si="38"/>
        <v>0</v>
      </c>
      <c r="AG58" s="93">
        <f t="shared" si="39"/>
        <v>0</v>
      </c>
      <c r="AH58" s="31">
        <v>0</v>
      </c>
      <c r="AI58" s="101">
        <f t="shared" si="40"/>
        <v>0</v>
      </c>
      <c r="AJ58" s="109">
        <v>0</v>
      </c>
      <c r="AK58" s="110">
        <v>0</v>
      </c>
      <c r="AL58" s="111">
        <v>0</v>
      </c>
      <c r="AM58" s="112">
        <v>0</v>
      </c>
      <c r="AN58" s="92"/>
      <c r="AO58" s="37">
        <f t="shared" si="41"/>
        <v>6.625</v>
      </c>
      <c r="AP58" s="94">
        <f t="shared" si="42"/>
        <v>4.6375000000000002</v>
      </c>
      <c r="AQ58" s="99">
        <f t="shared" si="43"/>
        <v>3.6437500000000003</v>
      </c>
      <c r="AR58" s="100">
        <f t="shared" si="44"/>
        <v>4.2734077076141945</v>
      </c>
      <c r="AS58" s="95">
        <f t="shared" si="45"/>
        <v>3.11375</v>
      </c>
      <c r="AT58" s="40">
        <f t="shared" si="46"/>
        <v>3.6518211319612206</v>
      </c>
      <c r="AU58" s="96">
        <f t="shared" si="47"/>
        <v>2.7162500000000001</v>
      </c>
      <c r="AV58" s="96">
        <f t="shared" si="48"/>
        <v>3.1856312002214904</v>
      </c>
      <c r="AW58" s="39">
        <f t="shared" si="49"/>
        <v>2.173</v>
      </c>
      <c r="AX58" s="39">
        <f t="shared" si="50"/>
        <v>2.5485049601771923</v>
      </c>
      <c r="AY58" s="43">
        <f t="shared" si="51"/>
        <v>1.3250000000000002</v>
      </c>
      <c r="AZ58" s="42">
        <f t="shared" si="52"/>
        <v>0.66250000000000009</v>
      </c>
      <c r="BA58" s="44">
        <f t="shared" si="53"/>
        <v>0.39750000000000002</v>
      </c>
      <c r="BB58" s="47">
        <f t="shared" si="54"/>
        <v>0</v>
      </c>
      <c r="BC58" s="49">
        <f t="shared" si="55"/>
        <v>0.26500000000000001</v>
      </c>
      <c r="BD58" s="50">
        <f t="shared" si="56"/>
        <v>0.13250000000000001</v>
      </c>
      <c r="BE58" s="51">
        <f t="shared" si="57"/>
        <v>0.13250000000000001</v>
      </c>
      <c r="BF58" s="52">
        <f t="shared" si="58"/>
        <v>0.26500000000000001</v>
      </c>
      <c r="BG58" s="53">
        <f t="shared" si="59"/>
        <v>0.39750000000000002</v>
      </c>
      <c r="BH58" s="5"/>
    </row>
    <row r="59" spans="1:60" s="12" customFormat="1" ht="25.15" hidden="1" customHeight="1" x14ac:dyDescent="0.25">
      <c r="A59" s="58" t="s">
        <v>90</v>
      </c>
      <c r="B59" s="28">
        <f>V59</f>
        <v>0</v>
      </c>
      <c r="C59" s="28">
        <v>12.3</v>
      </c>
      <c r="D59" s="28">
        <f>Z59</f>
        <v>0</v>
      </c>
      <c r="E59" s="28">
        <f>AB59</f>
        <v>0</v>
      </c>
      <c r="F59" s="28">
        <f>AD59</f>
        <v>0</v>
      </c>
      <c r="G59" s="28">
        <f>AF59</f>
        <v>0</v>
      </c>
      <c r="H59" s="28">
        <v>0.8</v>
      </c>
      <c r="I59" s="82">
        <f>AJ59</f>
        <v>0</v>
      </c>
      <c r="J59" s="81">
        <f>AK59</f>
        <v>0</v>
      </c>
      <c r="K59" s="82">
        <f>AL59</f>
        <v>0</v>
      </c>
      <c r="L59" s="29">
        <v>2.69</v>
      </c>
      <c r="M59" s="30">
        <f>SUM(B59:L59)</f>
        <v>15.790000000000001</v>
      </c>
      <c r="N59" s="147">
        <v>47</v>
      </c>
      <c r="O59" s="6"/>
      <c r="P59" s="171"/>
      <c r="Q59" s="21"/>
      <c r="R59" s="102"/>
      <c r="S59" s="108"/>
      <c r="T59" s="107"/>
      <c r="U59" s="31">
        <v>0</v>
      </c>
      <c r="V59" s="79">
        <f t="shared" si="33"/>
        <v>0</v>
      </c>
      <c r="W59" s="31">
        <v>0</v>
      </c>
      <c r="X59" s="73">
        <f t="shared" si="34"/>
        <v>0</v>
      </c>
      <c r="Y59" s="31">
        <v>0</v>
      </c>
      <c r="Z59" s="73">
        <f t="shared" si="35"/>
        <v>0</v>
      </c>
      <c r="AA59" s="31">
        <v>0</v>
      </c>
      <c r="AB59" s="73">
        <f t="shared" si="36"/>
        <v>0</v>
      </c>
      <c r="AC59" s="31">
        <v>0</v>
      </c>
      <c r="AD59" s="73">
        <f t="shared" si="37"/>
        <v>0</v>
      </c>
      <c r="AE59" s="31">
        <v>0</v>
      </c>
      <c r="AF59" s="73">
        <f t="shared" si="38"/>
        <v>0</v>
      </c>
      <c r="AG59" s="93">
        <f t="shared" si="39"/>
        <v>0</v>
      </c>
      <c r="AH59" s="31">
        <v>0</v>
      </c>
      <c r="AI59" s="101">
        <f t="shared" si="40"/>
        <v>0</v>
      </c>
      <c r="AJ59" s="109">
        <v>0</v>
      </c>
      <c r="AK59" s="110">
        <v>0</v>
      </c>
      <c r="AL59" s="111">
        <v>0</v>
      </c>
      <c r="AM59" s="112">
        <v>0</v>
      </c>
      <c r="AN59" s="92"/>
      <c r="AO59" s="37">
        <f t="shared" si="41"/>
        <v>6.5500000000000007</v>
      </c>
      <c r="AP59" s="94">
        <f t="shared" si="42"/>
        <v>4.585</v>
      </c>
      <c r="AQ59" s="99">
        <f t="shared" si="43"/>
        <v>3.6025</v>
      </c>
      <c r="AR59" s="100">
        <f t="shared" si="44"/>
        <v>4.1939147042963159</v>
      </c>
      <c r="AS59" s="95">
        <f t="shared" si="45"/>
        <v>3.0785</v>
      </c>
      <c r="AT59" s="40">
        <f t="shared" si="46"/>
        <v>3.5838907473077604</v>
      </c>
      <c r="AU59" s="96">
        <f t="shared" si="47"/>
        <v>2.6855000000000002</v>
      </c>
      <c r="AV59" s="96">
        <f t="shared" si="48"/>
        <v>3.1263727795663443</v>
      </c>
      <c r="AW59" s="39">
        <f t="shared" si="49"/>
        <v>2.1484000000000001</v>
      </c>
      <c r="AX59" s="39">
        <f t="shared" si="50"/>
        <v>2.5010982236530754</v>
      </c>
      <c r="AY59" s="43">
        <f t="shared" si="51"/>
        <v>1.31</v>
      </c>
      <c r="AZ59" s="42">
        <f t="shared" si="52"/>
        <v>0.65500000000000003</v>
      </c>
      <c r="BA59" s="44">
        <f t="shared" si="53"/>
        <v>0.39300000000000002</v>
      </c>
      <c r="BB59" s="47">
        <f t="shared" si="54"/>
        <v>0</v>
      </c>
      <c r="BC59" s="49">
        <f t="shared" si="55"/>
        <v>0.26200000000000001</v>
      </c>
      <c r="BD59" s="50">
        <f t="shared" si="56"/>
        <v>0.13100000000000001</v>
      </c>
      <c r="BE59" s="51">
        <f t="shared" si="57"/>
        <v>0.13100000000000001</v>
      </c>
      <c r="BF59" s="52">
        <f t="shared" si="58"/>
        <v>0.26200000000000001</v>
      </c>
      <c r="BG59" s="53">
        <f t="shared" si="59"/>
        <v>0.39300000000000002</v>
      </c>
      <c r="BH59" s="5"/>
    </row>
    <row r="60" spans="1:60" s="12" customFormat="1" ht="25.15" hidden="1" customHeight="1" x14ac:dyDescent="0.25">
      <c r="A60" s="58" t="s">
        <v>83</v>
      </c>
      <c r="B60" s="28">
        <v>0.4</v>
      </c>
      <c r="C60" s="28">
        <v>2.7</v>
      </c>
      <c r="D60" s="28">
        <f>Z60</f>
        <v>0</v>
      </c>
      <c r="E60" s="28">
        <v>11.25</v>
      </c>
      <c r="F60" s="28">
        <f>AD60</f>
        <v>0</v>
      </c>
      <c r="G60" s="28">
        <f>AF60</f>
        <v>0</v>
      </c>
      <c r="H60" s="28">
        <v>1.2</v>
      </c>
      <c r="I60" s="82">
        <f>AJ60</f>
        <v>0</v>
      </c>
      <c r="J60" s="81">
        <f>AK60</f>
        <v>0</v>
      </c>
      <c r="K60" s="82">
        <f>AL60</f>
        <v>0</v>
      </c>
      <c r="L60" s="29">
        <f>AM60</f>
        <v>0</v>
      </c>
      <c r="M60" s="30">
        <f>SUM(B60:L60)</f>
        <v>15.549999999999999</v>
      </c>
      <c r="N60" s="147">
        <v>48</v>
      </c>
      <c r="O60" s="6"/>
      <c r="P60" s="171"/>
      <c r="Q60" s="21"/>
      <c r="R60" s="102"/>
      <c r="S60" s="108"/>
      <c r="T60" s="107"/>
      <c r="U60" s="31">
        <v>0</v>
      </c>
      <c r="V60" s="79">
        <f t="shared" si="33"/>
        <v>0</v>
      </c>
      <c r="W60" s="31">
        <v>0</v>
      </c>
      <c r="X60" s="73">
        <f t="shared" si="34"/>
        <v>0</v>
      </c>
      <c r="Y60" s="31">
        <v>0</v>
      </c>
      <c r="Z60" s="73">
        <f t="shared" si="35"/>
        <v>0</v>
      </c>
      <c r="AA60" s="31">
        <v>0</v>
      </c>
      <c r="AB60" s="73">
        <f t="shared" si="36"/>
        <v>0</v>
      </c>
      <c r="AC60" s="31">
        <v>0</v>
      </c>
      <c r="AD60" s="73">
        <f t="shared" si="37"/>
        <v>0</v>
      </c>
      <c r="AE60" s="31">
        <v>0</v>
      </c>
      <c r="AF60" s="73">
        <f t="shared" si="38"/>
        <v>0</v>
      </c>
      <c r="AG60" s="93">
        <f t="shared" si="39"/>
        <v>0</v>
      </c>
      <c r="AH60" s="31">
        <v>0</v>
      </c>
      <c r="AI60" s="101">
        <f t="shared" si="40"/>
        <v>0</v>
      </c>
      <c r="AJ60" s="109">
        <v>0</v>
      </c>
      <c r="AK60" s="110">
        <v>0</v>
      </c>
      <c r="AL60" s="111">
        <v>0</v>
      </c>
      <c r="AM60" s="112">
        <v>0</v>
      </c>
      <c r="AN60" s="92"/>
      <c r="AO60" s="37">
        <f t="shared" si="41"/>
        <v>7.7750000000000004</v>
      </c>
      <c r="AP60" s="94">
        <f t="shared" si="42"/>
        <v>5.4424999999999999</v>
      </c>
      <c r="AQ60" s="99">
        <f t="shared" si="43"/>
        <v>4.2762500000000001</v>
      </c>
      <c r="AR60" s="100">
        <f t="shared" si="44"/>
        <v>4.9343288817359614</v>
      </c>
      <c r="AS60" s="95">
        <f t="shared" si="45"/>
        <v>3.6542499999999998</v>
      </c>
      <c r="AT60" s="40">
        <f t="shared" si="46"/>
        <v>4.216608317119821</v>
      </c>
      <c r="AU60" s="96">
        <f t="shared" si="47"/>
        <v>3.1877499999999999</v>
      </c>
      <c r="AV60" s="96">
        <f t="shared" si="48"/>
        <v>3.6783178936577166</v>
      </c>
      <c r="AW60" s="39">
        <f t="shared" si="49"/>
        <v>2.5501999999999998</v>
      </c>
      <c r="AX60" s="39">
        <f t="shared" si="50"/>
        <v>2.9426543149261732</v>
      </c>
      <c r="AY60" s="43">
        <f t="shared" si="51"/>
        <v>1.5549999999999999</v>
      </c>
      <c r="AZ60" s="42">
        <f t="shared" si="52"/>
        <v>0.77749999999999997</v>
      </c>
      <c r="BA60" s="44">
        <f t="shared" si="53"/>
        <v>0.46650000000000003</v>
      </c>
      <c r="BB60" s="47">
        <f t="shared" si="54"/>
        <v>0</v>
      </c>
      <c r="BC60" s="49">
        <f t="shared" si="55"/>
        <v>0.311</v>
      </c>
      <c r="BD60" s="50">
        <f t="shared" si="56"/>
        <v>0.1555</v>
      </c>
      <c r="BE60" s="51">
        <f t="shared" si="57"/>
        <v>0.1555</v>
      </c>
      <c r="BF60" s="52">
        <f t="shared" si="58"/>
        <v>0.311</v>
      </c>
      <c r="BG60" s="53">
        <f t="shared" si="59"/>
        <v>0.46650000000000003</v>
      </c>
      <c r="BH60" s="5"/>
    </row>
    <row r="61" spans="1:60" s="12" customFormat="1" ht="25.15" hidden="1" customHeight="1" x14ac:dyDescent="0.25">
      <c r="A61" s="58" t="s">
        <v>136</v>
      </c>
      <c r="B61" s="28">
        <v>0.8</v>
      </c>
      <c r="C61" s="28">
        <v>2.7</v>
      </c>
      <c r="D61" s="28">
        <v>1.8</v>
      </c>
      <c r="E61" s="28">
        <f>AB61</f>
        <v>0</v>
      </c>
      <c r="F61" s="28">
        <f>AD61</f>
        <v>0</v>
      </c>
      <c r="G61" s="28">
        <f>AF61</f>
        <v>0</v>
      </c>
      <c r="H61" s="28">
        <v>6</v>
      </c>
      <c r="I61" s="82">
        <f>AJ61</f>
        <v>0</v>
      </c>
      <c r="J61" s="81">
        <f>AK61</f>
        <v>0</v>
      </c>
      <c r="K61" s="82">
        <f>AL61</f>
        <v>0</v>
      </c>
      <c r="L61" s="29">
        <v>3.95</v>
      </c>
      <c r="M61" s="30">
        <f>SUM(B61:L61)</f>
        <v>15.25</v>
      </c>
      <c r="N61" s="147">
        <v>49</v>
      </c>
      <c r="O61" s="6"/>
      <c r="P61" s="171"/>
      <c r="Q61" s="21"/>
      <c r="R61" s="102"/>
      <c r="S61" s="108"/>
      <c r="T61" s="107"/>
      <c r="U61" s="31">
        <v>0</v>
      </c>
      <c r="V61" s="79">
        <f t="shared" si="33"/>
        <v>0</v>
      </c>
      <c r="W61" s="31">
        <v>0</v>
      </c>
      <c r="X61" s="73">
        <f t="shared" si="34"/>
        <v>0</v>
      </c>
      <c r="Y61" s="31">
        <v>0</v>
      </c>
      <c r="Z61" s="73">
        <f t="shared" si="35"/>
        <v>0</v>
      </c>
      <c r="AA61" s="31">
        <v>0</v>
      </c>
      <c r="AB61" s="73">
        <f t="shared" si="36"/>
        <v>0</v>
      </c>
      <c r="AC61" s="31">
        <v>0</v>
      </c>
      <c r="AD61" s="73">
        <f t="shared" si="37"/>
        <v>0</v>
      </c>
      <c r="AE61" s="31">
        <v>0</v>
      </c>
      <c r="AF61" s="73">
        <f t="shared" si="38"/>
        <v>0</v>
      </c>
      <c r="AG61" s="93">
        <f t="shared" si="39"/>
        <v>0</v>
      </c>
      <c r="AH61" s="31">
        <v>0</v>
      </c>
      <c r="AI61" s="101">
        <f t="shared" si="40"/>
        <v>0</v>
      </c>
      <c r="AJ61" s="109">
        <v>0</v>
      </c>
      <c r="AK61" s="110">
        <v>0</v>
      </c>
      <c r="AL61" s="111">
        <v>0</v>
      </c>
      <c r="AM61" s="112">
        <v>0</v>
      </c>
      <c r="AN61" s="92"/>
      <c r="AO61" s="37">
        <f t="shared" si="41"/>
        <v>5.65</v>
      </c>
      <c r="AP61" s="94">
        <f t="shared" si="42"/>
        <v>3.9550000000000001</v>
      </c>
      <c r="AQ61" s="99">
        <f t="shared" si="43"/>
        <v>3.1074999999999999</v>
      </c>
      <c r="AR61" s="100">
        <f t="shared" si="44"/>
        <v>3.3084795189747775</v>
      </c>
      <c r="AS61" s="95">
        <f t="shared" si="45"/>
        <v>2.6555</v>
      </c>
      <c r="AT61" s="40">
        <f t="shared" si="46"/>
        <v>2.8272461343966282</v>
      </c>
      <c r="AU61" s="96">
        <f t="shared" si="47"/>
        <v>2.3165</v>
      </c>
      <c r="AV61" s="96">
        <f t="shared" si="48"/>
        <v>2.466321095963016</v>
      </c>
      <c r="AW61" s="39">
        <f t="shared" si="49"/>
        <v>1.8532</v>
      </c>
      <c r="AX61" s="39">
        <f t="shared" si="50"/>
        <v>1.9730568767704126</v>
      </c>
      <c r="AY61" s="43">
        <f t="shared" si="51"/>
        <v>1.1300000000000001</v>
      </c>
      <c r="AZ61" s="42">
        <f t="shared" si="52"/>
        <v>0.56500000000000006</v>
      </c>
      <c r="BA61" s="44">
        <f t="shared" si="53"/>
        <v>0.33900000000000002</v>
      </c>
      <c r="BB61" s="47">
        <f t="shared" si="54"/>
        <v>0</v>
      </c>
      <c r="BC61" s="49">
        <f t="shared" si="55"/>
        <v>0.22600000000000001</v>
      </c>
      <c r="BD61" s="50">
        <f t="shared" si="56"/>
        <v>0.113</v>
      </c>
      <c r="BE61" s="51">
        <f t="shared" si="57"/>
        <v>0.113</v>
      </c>
      <c r="BF61" s="52">
        <f t="shared" si="58"/>
        <v>0.22600000000000001</v>
      </c>
      <c r="BG61" s="53">
        <f t="shared" si="59"/>
        <v>0.33900000000000002</v>
      </c>
      <c r="BH61" s="5"/>
    </row>
    <row r="62" spans="1:60" s="12" customFormat="1" ht="25.15" hidden="1" customHeight="1" x14ac:dyDescent="0.25">
      <c r="A62" s="58" t="s">
        <v>134</v>
      </c>
      <c r="B62" s="28">
        <v>2.8</v>
      </c>
      <c r="C62" s="28">
        <v>9.9</v>
      </c>
      <c r="D62" s="28">
        <f>Z62</f>
        <v>0</v>
      </c>
      <c r="E62" s="28">
        <f>AB62</f>
        <v>0</v>
      </c>
      <c r="F62" s="28">
        <f>AD62</f>
        <v>0</v>
      </c>
      <c r="G62" s="28">
        <f>AF62</f>
        <v>0</v>
      </c>
      <c r="H62" s="28">
        <v>1.9</v>
      </c>
      <c r="I62" s="82">
        <f>AJ62</f>
        <v>0</v>
      </c>
      <c r="J62" s="81">
        <f>AK62</f>
        <v>0</v>
      </c>
      <c r="K62" s="82">
        <f>AL62</f>
        <v>0</v>
      </c>
      <c r="L62" s="29">
        <f>AM62</f>
        <v>0</v>
      </c>
      <c r="M62" s="30">
        <f>SUM(B62:L62)</f>
        <v>14.6</v>
      </c>
      <c r="N62" s="147">
        <v>50</v>
      </c>
      <c r="O62" s="6"/>
      <c r="P62" s="171"/>
      <c r="Q62" s="21"/>
      <c r="R62" s="102"/>
      <c r="S62" s="108"/>
      <c r="T62" s="107"/>
      <c r="U62" s="31">
        <v>0</v>
      </c>
      <c r="V62" s="79">
        <f t="shared" si="33"/>
        <v>0</v>
      </c>
      <c r="W62" s="31">
        <v>0</v>
      </c>
      <c r="X62" s="73">
        <f t="shared" si="34"/>
        <v>0</v>
      </c>
      <c r="Y62" s="31">
        <v>0</v>
      </c>
      <c r="Z62" s="73">
        <f t="shared" si="35"/>
        <v>0</v>
      </c>
      <c r="AA62" s="31">
        <v>0</v>
      </c>
      <c r="AB62" s="73">
        <f t="shared" si="36"/>
        <v>0</v>
      </c>
      <c r="AC62" s="31">
        <v>0</v>
      </c>
      <c r="AD62" s="73">
        <f t="shared" si="37"/>
        <v>0</v>
      </c>
      <c r="AE62" s="31">
        <v>0</v>
      </c>
      <c r="AF62" s="73">
        <f t="shared" si="38"/>
        <v>0</v>
      </c>
      <c r="AG62" s="93">
        <f t="shared" si="39"/>
        <v>0</v>
      </c>
      <c r="AH62" s="31">
        <v>0</v>
      </c>
      <c r="AI62" s="101">
        <f t="shared" si="40"/>
        <v>0</v>
      </c>
      <c r="AJ62" s="109">
        <v>0</v>
      </c>
      <c r="AK62" s="110">
        <v>0</v>
      </c>
      <c r="AL62" s="111">
        <v>0</v>
      </c>
      <c r="AM62" s="112">
        <v>0</v>
      </c>
      <c r="AN62" s="92"/>
      <c r="AO62" s="37">
        <f t="shared" si="41"/>
        <v>7.3</v>
      </c>
      <c r="AP62" s="94">
        <f t="shared" si="42"/>
        <v>5.1099999999999994</v>
      </c>
      <c r="AQ62" s="99">
        <f t="shared" si="43"/>
        <v>4.0149999999999997</v>
      </c>
      <c r="AR62" s="100">
        <f t="shared" si="44"/>
        <v>4.6389175253116717</v>
      </c>
      <c r="AS62" s="95">
        <f t="shared" si="45"/>
        <v>3.4309999999999996</v>
      </c>
      <c r="AT62" s="40">
        <f t="shared" si="46"/>
        <v>3.964165885266338</v>
      </c>
      <c r="AU62" s="96">
        <f t="shared" si="47"/>
        <v>2.9929999999999999</v>
      </c>
      <c r="AV62" s="96">
        <f t="shared" si="48"/>
        <v>3.4581021552323374</v>
      </c>
      <c r="AW62" s="39">
        <f t="shared" si="49"/>
        <v>2.3943999999999996</v>
      </c>
      <c r="AX62" s="39">
        <f t="shared" si="50"/>
        <v>2.7664817241858697</v>
      </c>
      <c r="AY62" s="43">
        <f t="shared" si="51"/>
        <v>1.46</v>
      </c>
      <c r="AZ62" s="42">
        <f t="shared" si="52"/>
        <v>0.73</v>
      </c>
      <c r="BA62" s="44">
        <f t="shared" si="53"/>
        <v>0.43799999999999994</v>
      </c>
      <c r="BB62" s="47">
        <f t="shared" si="54"/>
        <v>0</v>
      </c>
      <c r="BC62" s="49">
        <f t="shared" si="55"/>
        <v>0.29199999999999998</v>
      </c>
      <c r="BD62" s="50">
        <f t="shared" si="56"/>
        <v>0.14599999999999999</v>
      </c>
      <c r="BE62" s="51">
        <f t="shared" si="57"/>
        <v>0.14599999999999999</v>
      </c>
      <c r="BF62" s="52">
        <f t="shared" si="58"/>
        <v>0.29199999999999998</v>
      </c>
      <c r="BG62" s="53">
        <f t="shared" si="59"/>
        <v>0.43799999999999994</v>
      </c>
      <c r="BH62" s="5"/>
    </row>
    <row r="63" spans="1:60" s="12" customFormat="1" ht="25.15" hidden="1" customHeight="1" x14ac:dyDescent="0.25">
      <c r="A63" s="58" t="s">
        <v>87</v>
      </c>
      <c r="B63" s="28">
        <f>V63</f>
        <v>0</v>
      </c>
      <c r="C63" s="28">
        <v>7.5</v>
      </c>
      <c r="D63" s="28">
        <v>0.8</v>
      </c>
      <c r="E63" s="28">
        <f>AB63</f>
        <v>0</v>
      </c>
      <c r="F63" s="28">
        <f>AD63</f>
        <v>0</v>
      </c>
      <c r="G63" s="28">
        <v>2.1</v>
      </c>
      <c r="H63" s="28">
        <v>1.2</v>
      </c>
      <c r="I63" s="82">
        <f>AJ63</f>
        <v>0</v>
      </c>
      <c r="J63" s="81">
        <f>AK63</f>
        <v>0</v>
      </c>
      <c r="K63" s="82">
        <f>AL63</f>
        <v>0</v>
      </c>
      <c r="L63" s="29">
        <v>2.87</v>
      </c>
      <c r="M63" s="30">
        <f>SUM(B63:L63)</f>
        <v>14.469999999999999</v>
      </c>
      <c r="N63" s="147">
        <v>51</v>
      </c>
      <c r="O63" s="6"/>
      <c r="P63" s="171"/>
      <c r="Q63" s="21"/>
      <c r="R63" s="102"/>
      <c r="S63" s="108"/>
      <c r="T63" s="107"/>
      <c r="U63" s="31">
        <v>0</v>
      </c>
      <c r="V63" s="79">
        <f t="shared" si="33"/>
        <v>0</v>
      </c>
      <c r="W63" s="31">
        <v>0</v>
      </c>
      <c r="X63" s="73">
        <f t="shared" si="34"/>
        <v>0</v>
      </c>
      <c r="Y63" s="31">
        <v>0</v>
      </c>
      <c r="Z63" s="73">
        <f t="shared" si="35"/>
        <v>0</v>
      </c>
      <c r="AA63" s="31">
        <v>0</v>
      </c>
      <c r="AB63" s="73">
        <f t="shared" si="36"/>
        <v>0</v>
      </c>
      <c r="AC63" s="31">
        <v>0</v>
      </c>
      <c r="AD63" s="73">
        <f t="shared" si="37"/>
        <v>0</v>
      </c>
      <c r="AE63" s="31">
        <v>0</v>
      </c>
      <c r="AF63" s="73">
        <f t="shared" si="38"/>
        <v>0</v>
      </c>
      <c r="AG63" s="93">
        <f t="shared" si="39"/>
        <v>0</v>
      </c>
      <c r="AH63" s="31">
        <v>0</v>
      </c>
      <c r="AI63" s="101">
        <f t="shared" si="40"/>
        <v>0</v>
      </c>
      <c r="AJ63" s="109">
        <v>0</v>
      </c>
      <c r="AK63" s="110">
        <v>0</v>
      </c>
      <c r="AL63" s="111">
        <v>0</v>
      </c>
      <c r="AM63" s="112">
        <v>0</v>
      </c>
      <c r="AN63" s="92"/>
      <c r="AO63" s="37">
        <f t="shared" si="41"/>
        <v>5.7999999999999989</v>
      </c>
      <c r="AP63" s="94">
        <f t="shared" si="42"/>
        <v>4.0599999999999996</v>
      </c>
      <c r="AQ63" s="99">
        <f t="shared" si="43"/>
        <v>3.1899999999999995</v>
      </c>
      <c r="AR63" s="100">
        <f t="shared" si="44"/>
        <v>3.6764941056983722</v>
      </c>
      <c r="AS63" s="95">
        <f t="shared" si="45"/>
        <v>2.7259999999999995</v>
      </c>
      <c r="AT63" s="40">
        <f t="shared" si="46"/>
        <v>3.1417313266876996</v>
      </c>
      <c r="AU63" s="96">
        <f t="shared" si="47"/>
        <v>2.3779999999999997</v>
      </c>
      <c r="AV63" s="96">
        <f t="shared" si="48"/>
        <v>2.7406592424296954</v>
      </c>
      <c r="AW63" s="39">
        <f t="shared" si="49"/>
        <v>1.9023999999999994</v>
      </c>
      <c r="AX63" s="39">
        <f t="shared" si="50"/>
        <v>2.192527393943756</v>
      </c>
      <c r="AY63" s="43">
        <f t="shared" si="51"/>
        <v>1.1599999999999997</v>
      </c>
      <c r="AZ63" s="42">
        <f t="shared" si="52"/>
        <v>0.57999999999999985</v>
      </c>
      <c r="BA63" s="44">
        <f t="shared" si="53"/>
        <v>0.34799999999999992</v>
      </c>
      <c r="BB63" s="47">
        <f t="shared" si="54"/>
        <v>0</v>
      </c>
      <c r="BC63" s="49">
        <f t="shared" si="55"/>
        <v>0.23199999999999996</v>
      </c>
      <c r="BD63" s="50">
        <f t="shared" si="56"/>
        <v>0.11599999999999998</v>
      </c>
      <c r="BE63" s="51">
        <f t="shared" si="57"/>
        <v>0.11599999999999998</v>
      </c>
      <c r="BF63" s="52">
        <f t="shared" si="58"/>
        <v>0.23199999999999996</v>
      </c>
      <c r="BG63" s="53">
        <f t="shared" si="59"/>
        <v>0.34799999999999992</v>
      </c>
      <c r="BH63" s="5"/>
    </row>
    <row r="64" spans="1:60" s="12" customFormat="1" ht="25.15" hidden="1" customHeight="1" x14ac:dyDescent="0.25">
      <c r="A64" s="58" t="s">
        <v>104</v>
      </c>
      <c r="B64" s="28">
        <f>V64</f>
        <v>0</v>
      </c>
      <c r="C64" s="28">
        <v>6.9</v>
      </c>
      <c r="D64" s="28">
        <v>2</v>
      </c>
      <c r="E64" s="28">
        <f>AB64</f>
        <v>0</v>
      </c>
      <c r="F64" s="28">
        <f>AD64</f>
        <v>0</v>
      </c>
      <c r="G64" s="28">
        <f>AF64</f>
        <v>0</v>
      </c>
      <c r="H64" s="28">
        <v>2.8</v>
      </c>
      <c r="I64" s="82">
        <f>AJ64</f>
        <v>0</v>
      </c>
      <c r="J64" s="81">
        <f>AK64</f>
        <v>0</v>
      </c>
      <c r="K64" s="82">
        <f>AL64</f>
        <v>0</v>
      </c>
      <c r="L64" s="29">
        <v>2.34</v>
      </c>
      <c r="M64" s="30">
        <f>SUM(B64:L64)</f>
        <v>14.04</v>
      </c>
      <c r="N64" s="147">
        <v>52</v>
      </c>
      <c r="O64" s="6"/>
      <c r="P64" s="171"/>
      <c r="Q64" s="21"/>
      <c r="R64" s="102"/>
      <c r="S64" s="108"/>
      <c r="T64" s="107"/>
      <c r="U64" s="31">
        <v>0</v>
      </c>
      <c r="V64" s="79">
        <f t="shared" si="33"/>
        <v>0</v>
      </c>
      <c r="W64" s="31">
        <v>0</v>
      </c>
      <c r="X64" s="73">
        <f t="shared" si="34"/>
        <v>0</v>
      </c>
      <c r="Y64" s="31">
        <v>0</v>
      </c>
      <c r="Z64" s="73">
        <f t="shared" si="35"/>
        <v>0</v>
      </c>
      <c r="AA64" s="31">
        <v>0</v>
      </c>
      <c r="AB64" s="73">
        <f t="shared" si="36"/>
        <v>0</v>
      </c>
      <c r="AC64" s="31">
        <v>0</v>
      </c>
      <c r="AD64" s="73">
        <f t="shared" si="37"/>
        <v>0</v>
      </c>
      <c r="AE64" s="31">
        <v>0</v>
      </c>
      <c r="AF64" s="73">
        <f t="shared" si="38"/>
        <v>0</v>
      </c>
      <c r="AG64" s="93">
        <f t="shared" si="39"/>
        <v>0</v>
      </c>
      <c r="AH64" s="31">
        <v>0</v>
      </c>
      <c r="AI64" s="101">
        <f t="shared" si="40"/>
        <v>0</v>
      </c>
      <c r="AJ64" s="109">
        <v>0</v>
      </c>
      <c r="AK64" s="110">
        <v>0</v>
      </c>
      <c r="AL64" s="111">
        <v>0</v>
      </c>
      <c r="AM64" s="112">
        <v>0</v>
      </c>
      <c r="AN64" s="92"/>
      <c r="AO64" s="37">
        <f t="shared" si="41"/>
        <v>5.85</v>
      </c>
      <c r="AP64" s="94">
        <f t="shared" si="42"/>
        <v>4.0949999999999998</v>
      </c>
      <c r="AQ64" s="99">
        <f t="shared" si="43"/>
        <v>3.2174999999999998</v>
      </c>
      <c r="AR64" s="100">
        <f t="shared" si="44"/>
        <v>3.7948164791631074</v>
      </c>
      <c r="AS64" s="95">
        <f t="shared" si="45"/>
        <v>2.7494999999999998</v>
      </c>
      <c r="AT64" s="40">
        <f t="shared" si="46"/>
        <v>3.2428431731030187</v>
      </c>
      <c r="AU64" s="96">
        <f t="shared" si="47"/>
        <v>2.3984999999999999</v>
      </c>
      <c r="AV64" s="96">
        <f t="shared" si="48"/>
        <v>2.8288631935579529</v>
      </c>
      <c r="AW64" s="39">
        <f t="shared" si="49"/>
        <v>1.9187999999999996</v>
      </c>
      <c r="AX64" s="39">
        <f t="shared" si="50"/>
        <v>2.2630905548463618</v>
      </c>
      <c r="AY64" s="43">
        <f t="shared" si="51"/>
        <v>1.17</v>
      </c>
      <c r="AZ64" s="42">
        <f t="shared" si="52"/>
        <v>0.58499999999999996</v>
      </c>
      <c r="BA64" s="44">
        <f t="shared" si="53"/>
        <v>0.35099999999999998</v>
      </c>
      <c r="BB64" s="47">
        <f t="shared" si="54"/>
        <v>0</v>
      </c>
      <c r="BC64" s="49">
        <f t="shared" si="55"/>
        <v>0.23399999999999999</v>
      </c>
      <c r="BD64" s="50">
        <f t="shared" si="56"/>
        <v>0.11699999999999999</v>
      </c>
      <c r="BE64" s="51">
        <f t="shared" si="57"/>
        <v>0.11699999999999999</v>
      </c>
      <c r="BF64" s="52">
        <f t="shared" si="58"/>
        <v>0.23399999999999999</v>
      </c>
      <c r="BG64" s="53">
        <f t="shared" si="59"/>
        <v>0.35099999999999998</v>
      </c>
      <c r="BH64" s="5"/>
    </row>
    <row r="65" spans="1:60" s="12" customFormat="1" ht="25.15" customHeight="1" x14ac:dyDescent="0.25">
      <c r="A65" s="58" t="s">
        <v>82</v>
      </c>
      <c r="B65" s="28">
        <v>12.4</v>
      </c>
      <c r="C65" s="28">
        <f>X65</f>
        <v>0</v>
      </c>
      <c r="D65" s="28">
        <f>Z65</f>
        <v>0</v>
      </c>
      <c r="E65" s="28">
        <f>AB65</f>
        <v>0</v>
      </c>
      <c r="F65" s="28">
        <f>AD65</f>
        <v>0</v>
      </c>
      <c r="G65" s="28">
        <f>AF65</f>
        <v>0</v>
      </c>
      <c r="H65" s="28">
        <v>1.7</v>
      </c>
      <c r="I65" s="82">
        <f>AJ65</f>
        <v>0</v>
      </c>
      <c r="J65" s="81">
        <f>AK65</f>
        <v>0</v>
      </c>
      <c r="K65" s="82">
        <f>AL65</f>
        <v>0</v>
      </c>
      <c r="L65" s="29">
        <v>2.79</v>
      </c>
      <c r="M65" s="30">
        <f>SUM(B65:L65)</f>
        <v>16.89</v>
      </c>
      <c r="N65" s="147">
        <v>22</v>
      </c>
      <c r="O65" s="6"/>
      <c r="P65" s="171"/>
      <c r="Q65" s="21"/>
      <c r="R65" s="102"/>
      <c r="S65" s="108"/>
      <c r="T65" s="107"/>
      <c r="U65" s="31"/>
      <c r="V65" s="79"/>
      <c r="W65" s="31"/>
      <c r="X65" s="73"/>
      <c r="Y65" s="31"/>
      <c r="Z65" s="73"/>
      <c r="AA65" s="31"/>
      <c r="AB65" s="73"/>
      <c r="AC65" s="31"/>
      <c r="AD65" s="73"/>
      <c r="AE65" s="31"/>
      <c r="AF65" s="73"/>
      <c r="AG65" s="93"/>
      <c r="AH65" s="31"/>
      <c r="AI65" s="101"/>
      <c r="AJ65" s="109"/>
      <c r="AK65" s="110"/>
      <c r="AL65" s="111"/>
      <c r="AM65" s="112"/>
      <c r="AN65" s="92"/>
      <c r="AO65" s="37"/>
      <c r="AP65" s="94"/>
      <c r="AQ65" s="99"/>
      <c r="AR65" s="100"/>
      <c r="AS65" s="95"/>
      <c r="AT65" s="40"/>
      <c r="AU65" s="96"/>
      <c r="AV65" s="96"/>
      <c r="AW65" s="39"/>
      <c r="AX65" s="39"/>
      <c r="AY65" s="43"/>
      <c r="AZ65" s="42"/>
      <c r="BA65" s="44"/>
      <c r="BB65" s="47"/>
      <c r="BC65" s="49"/>
      <c r="BD65" s="50"/>
      <c r="BE65" s="51"/>
      <c r="BF65" s="52"/>
      <c r="BG65" s="53"/>
      <c r="BH65" s="5"/>
    </row>
    <row r="66" spans="1:60" s="12" customFormat="1" ht="25.15" customHeight="1" x14ac:dyDescent="0.25">
      <c r="A66" s="58" t="s">
        <v>164</v>
      </c>
      <c r="B66" s="28">
        <v>0</v>
      </c>
      <c r="C66" s="28">
        <v>3</v>
      </c>
      <c r="D66" s="28">
        <v>0</v>
      </c>
      <c r="E66" s="28">
        <v>2.25</v>
      </c>
      <c r="F66" s="28">
        <v>4</v>
      </c>
      <c r="G66" s="28">
        <v>0</v>
      </c>
      <c r="H66" s="28">
        <v>6</v>
      </c>
      <c r="I66" s="82">
        <v>0</v>
      </c>
      <c r="J66" s="81">
        <v>0</v>
      </c>
      <c r="K66" s="82">
        <v>0</v>
      </c>
      <c r="L66" s="29">
        <v>0</v>
      </c>
      <c r="M66" s="30">
        <v>15.25</v>
      </c>
      <c r="N66" s="147">
        <v>23</v>
      </c>
      <c r="O66" s="6"/>
      <c r="P66" s="171"/>
      <c r="Q66" s="21"/>
      <c r="R66" s="102"/>
      <c r="S66" s="108"/>
      <c r="T66" s="107"/>
      <c r="U66" s="31">
        <v>0</v>
      </c>
      <c r="V66" s="79">
        <f t="shared" ref="V66:V74" si="69">U66*V56</f>
        <v>0</v>
      </c>
      <c r="W66" s="31">
        <v>0</v>
      </c>
      <c r="X66" s="73">
        <f t="shared" ref="X66:X74" si="70">W66*X56</f>
        <v>0</v>
      </c>
      <c r="Y66" s="31">
        <v>0</v>
      </c>
      <c r="Z66" s="73">
        <f t="shared" ref="Z66:Z74" si="71">Y66*Z56</f>
        <v>0</v>
      </c>
      <c r="AA66" s="31">
        <v>0</v>
      </c>
      <c r="AB66" s="73">
        <f t="shared" ref="AB66:AB74" si="72">AA66*AB56</f>
        <v>0</v>
      </c>
      <c r="AC66" s="31">
        <v>0</v>
      </c>
      <c r="AD66" s="73">
        <f t="shared" ref="AD66:AD74" si="73">AC66*AD56</f>
        <v>0</v>
      </c>
      <c r="AE66" s="31">
        <v>0</v>
      </c>
      <c r="AF66" s="73">
        <f t="shared" ref="AF66:AF74" si="74">AE66*AF56</f>
        <v>0</v>
      </c>
      <c r="AG66" s="93">
        <f t="shared" si="39"/>
        <v>0</v>
      </c>
      <c r="AH66" s="31">
        <v>0</v>
      </c>
      <c r="AI66" s="101">
        <f t="shared" ref="AI66:AI74" si="75">AH66*AI56</f>
        <v>0</v>
      </c>
      <c r="AJ66" s="109">
        <v>0</v>
      </c>
      <c r="AK66" s="110">
        <v>0</v>
      </c>
      <c r="AL66" s="111">
        <v>0</v>
      </c>
      <c r="AM66" s="112">
        <v>0</v>
      </c>
      <c r="AN66" s="92"/>
      <c r="AO66" s="37">
        <f t="shared" si="41"/>
        <v>7.625</v>
      </c>
      <c r="AP66" s="94">
        <f t="shared" si="42"/>
        <v>5.3374999999999995</v>
      </c>
      <c r="AQ66" s="99">
        <f t="shared" si="43"/>
        <v>4.1937499999999996</v>
      </c>
      <c r="AR66" s="100">
        <f>(M66-L66)/100*AR61+AQ66</f>
        <v>4.6982931266436534</v>
      </c>
      <c r="AS66" s="95">
        <f t="shared" si="45"/>
        <v>3.5837499999999998</v>
      </c>
      <c r="AT66" s="40">
        <f>(M66-L66)/100*AT61+AS66</f>
        <v>4.0149050354954854</v>
      </c>
      <c r="AU66" s="96">
        <f t="shared" si="47"/>
        <v>3.1262499999999998</v>
      </c>
      <c r="AV66" s="96">
        <f>(M66-L66)/100*AV61+AU66</f>
        <v>3.5023639671343596</v>
      </c>
      <c r="AW66" s="39">
        <f t="shared" si="49"/>
        <v>2.5009999999999999</v>
      </c>
      <c r="AX66" s="39">
        <f>(M66-L66)/100*AX61+AW66</f>
        <v>2.8018911737074879</v>
      </c>
      <c r="AY66" s="43">
        <f t="shared" si="51"/>
        <v>1.5249999999999999</v>
      </c>
      <c r="AZ66" s="42">
        <f t="shared" si="52"/>
        <v>0.76249999999999996</v>
      </c>
      <c r="BA66" s="44">
        <f t="shared" si="53"/>
        <v>0.45750000000000002</v>
      </c>
      <c r="BB66" s="47">
        <f>(M66-L66)/100*BB61</f>
        <v>0</v>
      </c>
      <c r="BC66" s="49">
        <f t="shared" si="55"/>
        <v>0.30499999999999999</v>
      </c>
      <c r="BD66" s="50">
        <f t="shared" si="56"/>
        <v>0.1525</v>
      </c>
      <c r="BE66" s="51">
        <f t="shared" si="57"/>
        <v>0.1525</v>
      </c>
      <c r="BF66" s="52">
        <f t="shared" si="58"/>
        <v>0.30499999999999999</v>
      </c>
      <c r="BG66" s="53">
        <f t="shared" si="59"/>
        <v>0.45750000000000002</v>
      </c>
      <c r="BH66" s="5"/>
    </row>
    <row r="67" spans="1:60" s="12" customFormat="1" ht="25.15" customHeight="1" x14ac:dyDescent="0.25">
      <c r="A67" s="58" t="s">
        <v>118</v>
      </c>
      <c r="B67" s="28">
        <v>8</v>
      </c>
      <c r="C67" s="28">
        <f>X67</f>
        <v>0</v>
      </c>
      <c r="D67" s="28">
        <f>Z67</f>
        <v>0</v>
      </c>
      <c r="E67" s="28">
        <f t="shared" ref="E67:E75" si="76">AB67</f>
        <v>0</v>
      </c>
      <c r="F67" s="28">
        <f t="shared" ref="F67:F73" si="77">AD67</f>
        <v>0</v>
      </c>
      <c r="G67" s="28">
        <f>AF67</f>
        <v>0</v>
      </c>
      <c r="H67" s="28">
        <v>6</v>
      </c>
      <c r="I67" s="82">
        <f>AJ67</f>
        <v>0</v>
      </c>
      <c r="J67" s="81">
        <f>AK67</f>
        <v>0</v>
      </c>
      <c r="K67" s="82">
        <f>AL67</f>
        <v>0</v>
      </c>
      <c r="L67" s="29">
        <f>AM67</f>
        <v>0</v>
      </c>
      <c r="M67" s="30">
        <f t="shared" ref="M67:M100" si="78">SUM(B67:L67)</f>
        <v>14</v>
      </c>
      <c r="N67" s="147">
        <v>24</v>
      </c>
      <c r="O67" s="6"/>
      <c r="P67" s="171"/>
      <c r="Q67" s="21"/>
      <c r="R67" s="102"/>
      <c r="S67" s="108"/>
      <c r="T67" s="107"/>
      <c r="U67" s="31">
        <v>0</v>
      </c>
      <c r="V67" s="79">
        <f t="shared" si="69"/>
        <v>0</v>
      </c>
      <c r="W67" s="31">
        <v>0</v>
      </c>
      <c r="X67" s="73">
        <f t="shared" si="70"/>
        <v>0</v>
      </c>
      <c r="Y67" s="31">
        <v>0</v>
      </c>
      <c r="Z67" s="73">
        <f t="shared" si="71"/>
        <v>0</v>
      </c>
      <c r="AA67" s="31">
        <v>0</v>
      </c>
      <c r="AB67" s="73">
        <f t="shared" si="72"/>
        <v>0</v>
      </c>
      <c r="AC67" s="31">
        <v>0</v>
      </c>
      <c r="AD67" s="73">
        <f t="shared" si="73"/>
        <v>0</v>
      </c>
      <c r="AE67" s="31">
        <v>0</v>
      </c>
      <c r="AF67" s="73">
        <f t="shared" si="74"/>
        <v>0</v>
      </c>
      <c r="AG67" s="93">
        <f t="shared" si="39"/>
        <v>0</v>
      </c>
      <c r="AH67" s="31">
        <v>0</v>
      </c>
      <c r="AI67" s="101">
        <f t="shared" si="75"/>
        <v>0</v>
      </c>
      <c r="AJ67" s="109">
        <v>0</v>
      </c>
      <c r="AK67" s="110">
        <v>0</v>
      </c>
      <c r="AL67" s="111">
        <v>0</v>
      </c>
      <c r="AM67" s="112">
        <v>0</v>
      </c>
      <c r="AN67" s="92"/>
      <c r="AO67" s="37">
        <f t="shared" si="41"/>
        <v>7.0000000000000009</v>
      </c>
      <c r="AP67" s="94">
        <f t="shared" si="42"/>
        <v>4.9000000000000004</v>
      </c>
      <c r="AQ67" s="99">
        <f t="shared" si="43"/>
        <v>3.8500000000000005</v>
      </c>
      <c r="AR67" s="100">
        <f>(M67-L67)/100*AR62+AQ67</f>
        <v>4.4994484535436348</v>
      </c>
      <c r="AS67" s="95">
        <f t="shared" si="45"/>
        <v>3.2900000000000005</v>
      </c>
      <c r="AT67" s="40">
        <f>(M67-L67)/100*AT62+AS67</f>
        <v>3.8449832239372879</v>
      </c>
      <c r="AU67" s="96">
        <f t="shared" si="47"/>
        <v>2.87</v>
      </c>
      <c r="AV67" s="96">
        <f>(M67-L67)/100*AV62+AU67</f>
        <v>3.3541343017325276</v>
      </c>
      <c r="AW67" s="39">
        <f t="shared" si="49"/>
        <v>2.2959999999999998</v>
      </c>
      <c r="AX67" s="39">
        <f>(M67-L67)/100*AX62+AW67</f>
        <v>2.6833074413860216</v>
      </c>
      <c r="AY67" s="43">
        <f t="shared" si="51"/>
        <v>1.4000000000000001</v>
      </c>
      <c r="AZ67" s="42">
        <f t="shared" si="52"/>
        <v>0.70000000000000007</v>
      </c>
      <c r="BA67" s="44">
        <f t="shared" si="53"/>
        <v>0.42000000000000004</v>
      </c>
      <c r="BB67" s="47">
        <f>(M67-L67)/100*BB62</f>
        <v>0</v>
      </c>
      <c r="BC67" s="49">
        <f t="shared" si="55"/>
        <v>0.28000000000000003</v>
      </c>
      <c r="BD67" s="50">
        <f t="shared" si="56"/>
        <v>0.14000000000000001</v>
      </c>
      <c r="BE67" s="51">
        <f t="shared" si="57"/>
        <v>0.14000000000000001</v>
      </c>
      <c r="BF67" s="52">
        <f t="shared" si="58"/>
        <v>0.28000000000000003</v>
      </c>
      <c r="BG67" s="53">
        <f t="shared" si="59"/>
        <v>0.42000000000000004</v>
      </c>
      <c r="BH67" s="5"/>
    </row>
    <row r="68" spans="1:60" s="12" customFormat="1" ht="25.15" hidden="1" customHeight="1" x14ac:dyDescent="0.25">
      <c r="A68" s="58" t="s">
        <v>157</v>
      </c>
      <c r="B68" s="28">
        <f>V68</f>
        <v>0</v>
      </c>
      <c r="C68" s="28">
        <v>5.0999999999999996</v>
      </c>
      <c r="D68" s="28">
        <f>Z68</f>
        <v>0</v>
      </c>
      <c r="E68" s="28">
        <f t="shared" si="76"/>
        <v>0</v>
      </c>
      <c r="F68" s="28">
        <f t="shared" si="77"/>
        <v>0</v>
      </c>
      <c r="G68" s="28">
        <f>AF68</f>
        <v>0</v>
      </c>
      <c r="H68" s="28">
        <v>6</v>
      </c>
      <c r="I68" s="82">
        <f t="shared" ref="I68:I76" si="79">AJ68</f>
        <v>0</v>
      </c>
      <c r="J68" s="81">
        <f t="shared" ref="J68:J76" si="80">AK68</f>
        <v>0</v>
      </c>
      <c r="K68" s="82">
        <f t="shared" ref="K68:K76" si="81">AL68</f>
        <v>0</v>
      </c>
      <c r="L68" s="29">
        <v>2.67</v>
      </c>
      <c r="M68" s="30">
        <f t="shared" si="78"/>
        <v>13.77</v>
      </c>
      <c r="N68" s="147">
        <v>55</v>
      </c>
      <c r="O68" s="6"/>
      <c r="P68" s="171"/>
      <c r="Q68" s="21"/>
      <c r="R68" s="102"/>
      <c r="S68" s="108"/>
      <c r="T68" s="107"/>
      <c r="U68" s="31">
        <v>0</v>
      </c>
      <c r="V68" s="79">
        <f t="shared" si="69"/>
        <v>0</v>
      </c>
      <c r="W68" s="31">
        <v>0</v>
      </c>
      <c r="X68" s="73">
        <f t="shared" si="70"/>
        <v>0</v>
      </c>
      <c r="Y68" s="31">
        <v>0</v>
      </c>
      <c r="Z68" s="73">
        <f t="shared" si="71"/>
        <v>0</v>
      </c>
      <c r="AA68" s="31">
        <v>0</v>
      </c>
      <c r="AB68" s="73">
        <f t="shared" si="72"/>
        <v>0</v>
      </c>
      <c r="AC68" s="31">
        <v>0</v>
      </c>
      <c r="AD68" s="73">
        <f t="shared" si="73"/>
        <v>0</v>
      </c>
      <c r="AE68" s="31">
        <v>0</v>
      </c>
      <c r="AF68" s="73">
        <f t="shared" si="74"/>
        <v>0</v>
      </c>
      <c r="AG68" s="93">
        <f t="shared" si="39"/>
        <v>0</v>
      </c>
      <c r="AH68" s="31">
        <v>0</v>
      </c>
      <c r="AI68" s="101">
        <f t="shared" si="75"/>
        <v>0</v>
      </c>
      <c r="AJ68" s="109">
        <v>0</v>
      </c>
      <c r="AK68" s="110">
        <v>0</v>
      </c>
      <c r="AL68" s="111">
        <v>0</v>
      </c>
      <c r="AM68" s="112">
        <v>0</v>
      </c>
      <c r="AN68" s="92"/>
      <c r="AO68" s="37">
        <f t="shared" si="41"/>
        <v>5.55</v>
      </c>
      <c r="AP68" s="94">
        <f t="shared" si="42"/>
        <v>3.8850000000000002</v>
      </c>
      <c r="AQ68" s="99">
        <f t="shared" si="43"/>
        <v>3.0525000000000002</v>
      </c>
      <c r="AR68" s="100">
        <f>(M68-L68)/100*AR63+AQ68</f>
        <v>3.4605908457325194</v>
      </c>
      <c r="AS68" s="95">
        <f t="shared" si="45"/>
        <v>2.6084999999999998</v>
      </c>
      <c r="AT68" s="40">
        <f>(M68-L68)/100*AT63+AS68</f>
        <v>2.9572321772623344</v>
      </c>
      <c r="AU68" s="96">
        <f t="shared" si="47"/>
        <v>2.2755000000000001</v>
      </c>
      <c r="AV68" s="96">
        <f>(M68-L68)/100*AV63+AU68</f>
        <v>2.5797131759096965</v>
      </c>
      <c r="AW68" s="39">
        <f t="shared" si="49"/>
        <v>1.8203999999999998</v>
      </c>
      <c r="AX68" s="39">
        <f>(M68-L68)/100*AX63+AW68</f>
        <v>2.0637705407277567</v>
      </c>
      <c r="AY68" s="43">
        <f t="shared" si="51"/>
        <v>1.1100000000000001</v>
      </c>
      <c r="AZ68" s="42">
        <f t="shared" si="52"/>
        <v>0.55500000000000005</v>
      </c>
      <c r="BA68" s="44">
        <f t="shared" si="53"/>
        <v>0.33300000000000002</v>
      </c>
      <c r="BB68" s="47">
        <f>(M68-L68)/100*BB63</f>
        <v>0</v>
      </c>
      <c r="BC68" s="49">
        <f t="shared" si="55"/>
        <v>0.222</v>
      </c>
      <c r="BD68" s="50">
        <f t="shared" si="56"/>
        <v>0.111</v>
      </c>
      <c r="BE68" s="51">
        <f t="shared" si="57"/>
        <v>0.111</v>
      </c>
      <c r="BF68" s="52">
        <f t="shared" si="58"/>
        <v>0.222</v>
      </c>
      <c r="BG68" s="53">
        <f t="shared" si="59"/>
        <v>0.33300000000000002</v>
      </c>
      <c r="BH68" s="5"/>
    </row>
    <row r="69" spans="1:60" s="12" customFormat="1" ht="25.15" customHeight="1" x14ac:dyDescent="0.25">
      <c r="A69" s="58" t="s">
        <v>98</v>
      </c>
      <c r="B69" s="28">
        <v>2.8</v>
      </c>
      <c r="C69" s="28">
        <v>3.6</v>
      </c>
      <c r="D69" s="28">
        <v>3.4</v>
      </c>
      <c r="E69" s="28">
        <f t="shared" si="76"/>
        <v>0</v>
      </c>
      <c r="F69" s="28">
        <f t="shared" si="77"/>
        <v>0</v>
      </c>
      <c r="G69" s="28">
        <f>AF69</f>
        <v>0</v>
      </c>
      <c r="H69" s="28">
        <v>1.6</v>
      </c>
      <c r="I69" s="82">
        <f t="shared" si="79"/>
        <v>0</v>
      </c>
      <c r="J69" s="81">
        <f t="shared" si="80"/>
        <v>0</v>
      </c>
      <c r="K69" s="82">
        <f t="shared" si="81"/>
        <v>0</v>
      </c>
      <c r="L69" s="29">
        <v>2.57</v>
      </c>
      <c r="M69" s="30">
        <f t="shared" si="78"/>
        <v>13.97</v>
      </c>
      <c r="N69" s="147">
        <v>25</v>
      </c>
      <c r="O69" s="6"/>
      <c r="P69" s="171"/>
      <c r="Q69" s="21"/>
      <c r="R69" s="102"/>
      <c r="S69" s="108"/>
      <c r="T69" s="107"/>
      <c r="U69" s="31">
        <v>0</v>
      </c>
      <c r="V69" s="79">
        <f t="shared" si="69"/>
        <v>0</v>
      </c>
      <c r="W69" s="31">
        <v>0</v>
      </c>
      <c r="X69" s="73">
        <f t="shared" si="70"/>
        <v>0</v>
      </c>
      <c r="Y69" s="31">
        <v>0</v>
      </c>
      <c r="Z69" s="73">
        <f t="shared" si="71"/>
        <v>0</v>
      </c>
      <c r="AA69" s="31">
        <v>0</v>
      </c>
      <c r="AB69" s="73">
        <f t="shared" si="72"/>
        <v>0</v>
      </c>
      <c r="AC69" s="31">
        <v>0</v>
      </c>
      <c r="AD69" s="73">
        <f t="shared" si="73"/>
        <v>0</v>
      </c>
      <c r="AE69" s="31">
        <v>0</v>
      </c>
      <c r="AF69" s="73">
        <f t="shared" si="74"/>
        <v>0</v>
      </c>
      <c r="AG69" s="93">
        <f t="shared" si="39"/>
        <v>0</v>
      </c>
      <c r="AH69" s="31">
        <v>0</v>
      </c>
      <c r="AI69" s="101">
        <f t="shared" si="75"/>
        <v>0</v>
      </c>
      <c r="AJ69" s="109">
        <v>0</v>
      </c>
      <c r="AK69" s="110">
        <v>0</v>
      </c>
      <c r="AL69" s="111">
        <v>0</v>
      </c>
      <c r="AM69" s="112">
        <v>0</v>
      </c>
      <c r="AN69" s="92"/>
      <c r="AO69" s="37">
        <f t="shared" si="41"/>
        <v>5.7</v>
      </c>
      <c r="AP69" s="94">
        <f t="shared" si="42"/>
        <v>3.99</v>
      </c>
      <c r="AQ69" s="99">
        <f t="shared" si="43"/>
        <v>3.1350000000000002</v>
      </c>
      <c r="AR69" s="100">
        <f>(M69-L69)/100*AR64+AQ69</f>
        <v>3.5676090786245944</v>
      </c>
      <c r="AS69" s="95">
        <f t="shared" si="45"/>
        <v>2.6790000000000003</v>
      </c>
      <c r="AT69" s="40">
        <f>(M69-L69)/100*AT64+AS69</f>
        <v>3.0486841217337446</v>
      </c>
      <c r="AU69" s="96">
        <f t="shared" si="47"/>
        <v>2.3370000000000002</v>
      </c>
      <c r="AV69" s="96">
        <f>(M69-L69)/100*AV64+AU69</f>
        <v>2.6594904040656067</v>
      </c>
      <c r="AW69" s="39">
        <f t="shared" si="49"/>
        <v>1.8695999999999999</v>
      </c>
      <c r="AX69" s="39">
        <f>(M69-L69)/100*AX64+AW69</f>
        <v>2.1275923232524852</v>
      </c>
      <c r="AY69" s="43">
        <f t="shared" si="51"/>
        <v>1.1400000000000001</v>
      </c>
      <c r="AZ69" s="42">
        <f t="shared" si="52"/>
        <v>0.57000000000000006</v>
      </c>
      <c r="BA69" s="44">
        <f t="shared" si="53"/>
        <v>0.34200000000000003</v>
      </c>
      <c r="BB69" s="47">
        <f>(M69-L69)/100*BB64</f>
        <v>0</v>
      </c>
      <c r="BC69" s="49">
        <f t="shared" si="55"/>
        <v>0.22800000000000001</v>
      </c>
      <c r="BD69" s="50">
        <f t="shared" si="56"/>
        <v>0.114</v>
      </c>
      <c r="BE69" s="51">
        <f t="shared" si="57"/>
        <v>0.114</v>
      </c>
      <c r="BF69" s="52">
        <f t="shared" si="58"/>
        <v>0.22800000000000001</v>
      </c>
      <c r="BG69" s="53">
        <f t="shared" si="59"/>
        <v>0.34200000000000003</v>
      </c>
      <c r="BH69" s="5"/>
    </row>
    <row r="70" spans="1:60" s="12" customFormat="1" ht="25.15" customHeight="1" x14ac:dyDescent="0.25">
      <c r="A70" s="58" t="s">
        <v>127</v>
      </c>
      <c r="B70" s="28">
        <v>9.1999999999999993</v>
      </c>
      <c r="C70" s="28">
        <v>1.2</v>
      </c>
      <c r="D70" s="28">
        <f>Z70</f>
        <v>0</v>
      </c>
      <c r="E70" s="28">
        <f t="shared" si="76"/>
        <v>0</v>
      </c>
      <c r="F70" s="28">
        <f t="shared" si="77"/>
        <v>0</v>
      </c>
      <c r="G70" s="28">
        <f>AF70</f>
        <v>0</v>
      </c>
      <c r="H70" s="28">
        <v>0.7</v>
      </c>
      <c r="I70" s="82">
        <f t="shared" si="79"/>
        <v>0</v>
      </c>
      <c r="J70" s="81">
        <f t="shared" si="80"/>
        <v>0</v>
      </c>
      <c r="K70" s="82">
        <f t="shared" si="81"/>
        <v>0</v>
      </c>
      <c r="L70" s="29">
        <v>2.31</v>
      </c>
      <c r="M70" s="30">
        <f t="shared" si="78"/>
        <v>13.409999999999998</v>
      </c>
      <c r="N70" s="147">
        <v>26</v>
      </c>
      <c r="O70" s="6"/>
      <c r="P70" s="171"/>
      <c r="Q70" s="21"/>
      <c r="R70" s="102"/>
      <c r="S70" s="108"/>
      <c r="T70" s="107"/>
      <c r="U70" s="31">
        <v>0</v>
      </c>
      <c r="V70" s="79">
        <f t="shared" si="69"/>
        <v>0</v>
      </c>
      <c r="W70" s="31">
        <v>0</v>
      </c>
      <c r="X70" s="73">
        <f t="shared" si="70"/>
        <v>0</v>
      </c>
      <c r="Y70" s="31">
        <v>0</v>
      </c>
      <c r="Z70" s="73">
        <f t="shared" si="71"/>
        <v>0</v>
      </c>
      <c r="AA70" s="31">
        <v>0</v>
      </c>
      <c r="AB70" s="73">
        <f t="shared" si="72"/>
        <v>0</v>
      </c>
      <c r="AC70" s="31">
        <v>0</v>
      </c>
      <c r="AD70" s="73">
        <f t="shared" si="73"/>
        <v>0</v>
      </c>
      <c r="AE70" s="31">
        <v>0</v>
      </c>
      <c r="AF70" s="73">
        <f t="shared" si="74"/>
        <v>0</v>
      </c>
      <c r="AG70" s="93">
        <f t="shared" si="39"/>
        <v>0</v>
      </c>
      <c r="AH70" s="31">
        <v>0</v>
      </c>
      <c r="AI70" s="101">
        <f t="shared" si="75"/>
        <v>0</v>
      </c>
      <c r="AJ70" s="109">
        <v>0</v>
      </c>
      <c r="AK70" s="110">
        <v>0</v>
      </c>
      <c r="AL70" s="111">
        <v>0</v>
      </c>
      <c r="AM70" s="112">
        <v>0</v>
      </c>
      <c r="AN70" s="92"/>
      <c r="AO70" s="37">
        <f t="shared" si="41"/>
        <v>5.5499999999999989</v>
      </c>
      <c r="AP70" s="94">
        <f t="shared" si="42"/>
        <v>3.8849999999999989</v>
      </c>
      <c r="AQ70" s="99">
        <f t="shared" si="43"/>
        <v>3.0524999999999993</v>
      </c>
      <c r="AR70" s="100">
        <f t="shared" si="44"/>
        <v>3.5740105370574446</v>
      </c>
      <c r="AS70" s="95">
        <f t="shared" si="45"/>
        <v>2.6084999999999994</v>
      </c>
      <c r="AT70" s="40">
        <f t="shared" si="46"/>
        <v>3.054154458939998</v>
      </c>
      <c r="AU70" s="96">
        <f t="shared" si="47"/>
        <v>2.2754999999999996</v>
      </c>
      <c r="AV70" s="96">
        <f t="shared" si="48"/>
        <v>2.6642624003519133</v>
      </c>
      <c r="AW70" s="39">
        <f t="shared" si="49"/>
        <v>1.8203999999999994</v>
      </c>
      <c r="AX70" s="39">
        <f t="shared" si="50"/>
        <v>2.1314099202815306</v>
      </c>
      <c r="AY70" s="43">
        <f t="shared" si="51"/>
        <v>1.1099999999999997</v>
      </c>
      <c r="AZ70" s="42">
        <f t="shared" si="52"/>
        <v>0.55499999999999983</v>
      </c>
      <c r="BA70" s="44">
        <f t="shared" si="53"/>
        <v>0.33299999999999991</v>
      </c>
      <c r="BB70" s="47">
        <f t="shared" si="54"/>
        <v>0</v>
      </c>
      <c r="BC70" s="49">
        <f t="shared" si="55"/>
        <v>0.22199999999999995</v>
      </c>
      <c r="BD70" s="50">
        <f t="shared" si="56"/>
        <v>0.11099999999999997</v>
      </c>
      <c r="BE70" s="51">
        <f t="shared" si="57"/>
        <v>0.11099999999999997</v>
      </c>
      <c r="BF70" s="52">
        <f t="shared" si="58"/>
        <v>0.22199999999999995</v>
      </c>
      <c r="BG70" s="53">
        <f t="shared" si="59"/>
        <v>0.33299999999999991</v>
      </c>
      <c r="BH70" s="5"/>
    </row>
    <row r="71" spans="1:60" s="12" customFormat="1" ht="25.15" hidden="1" customHeight="1" x14ac:dyDescent="0.25">
      <c r="A71" s="58" t="s">
        <v>102</v>
      </c>
      <c r="B71" s="28">
        <f>V71</f>
        <v>0</v>
      </c>
      <c r="C71" s="28">
        <v>6.3</v>
      </c>
      <c r="D71" s="28">
        <f>Z71</f>
        <v>0</v>
      </c>
      <c r="E71" s="28">
        <f t="shared" si="76"/>
        <v>0</v>
      </c>
      <c r="F71" s="28">
        <f t="shared" si="77"/>
        <v>0</v>
      </c>
      <c r="G71" s="28">
        <v>3.6</v>
      </c>
      <c r="H71" s="28">
        <v>0.5</v>
      </c>
      <c r="I71" s="82">
        <f t="shared" si="79"/>
        <v>0</v>
      </c>
      <c r="J71" s="81">
        <f t="shared" si="80"/>
        <v>0</v>
      </c>
      <c r="K71" s="82">
        <f t="shared" si="81"/>
        <v>0</v>
      </c>
      <c r="L71" s="29">
        <v>2.4900000000000002</v>
      </c>
      <c r="M71" s="30">
        <f t="shared" si="78"/>
        <v>12.89</v>
      </c>
      <c r="N71" s="147">
        <v>58</v>
      </c>
      <c r="O71" s="6"/>
      <c r="P71" s="171"/>
      <c r="Q71" s="21"/>
      <c r="R71" s="102"/>
      <c r="S71" s="108"/>
      <c r="T71" s="107"/>
      <c r="U71" s="31">
        <v>0</v>
      </c>
      <c r="V71" s="79">
        <f t="shared" si="69"/>
        <v>0</v>
      </c>
      <c r="W71" s="31">
        <v>0</v>
      </c>
      <c r="X71" s="73">
        <f t="shared" si="70"/>
        <v>0</v>
      </c>
      <c r="Y71" s="31">
        <v>0</v>
      </c>
      <c r="Z71" s="73">
        <f t="shared" si="71"/>
        <v>0</v>
      </c>
      <c r="AA71" s="31">
        <v>0</v>
      </c>
      <c r="AB71" s="73">
        <f t="shared" si="72"/>
        <v>0</v>
      </c>
      <c r="AC71" s="31">
        <v>0</v>
      </c>
      <c r="AD71" s="73">
        <f t="shared" si="73"/>
        <v>0</v>
      </c>
      <c r="AE71" s="31">
        <v>0</v>
      </c>
      <c r="AF71" s="73">
        <f t="shared" si="74"/>
        <v>0</v>
      </c>
      <c r="AG71" s="93">
        <f t="shared" si="39"/>
        <v>0</v>
      </c>
      <c r="AH71" s="31">
        <v>0</v>
      </c>
      <c r="AI71" s="101">
        <f t="shared" si="75"/>
        <v>0</v>
      </c>
      <c r="AJ71" s="109">
        <v>0</v>
      </c>
      <c r="AK71" s="110">
        <v>0</v>
      </c>
      <c r="AL71" s="111">
        <v>0</v>
      </c>
      <c r="AM71" s="112">
        <v>0</v>
      </c>
      <c r="AN71" s="92"/>
      <c r="AO71" s="37">
        <f t="shared" si="41"/>
        <v>5.2</v>
      </c>
      <c r="AP71" s="94">
        <f t="shared" si="42"/>
        <v>3.64</v>
      </c>
      <c r="AQ71" s="99">
        <f t="shared" si="43"/>
        <v>2.8600000000000003</v>
      </c>
      <c r="AR71" s="100">
        <f t="shared" si="44"/>
        <v>3.3279426391685383</v>
      </c>
      <c r="AS71" s="95">
        <f t="shared" si="45"/>
        <v>2.4440000000000004</v>
      </c>
      <c r="AT71" s="40">
        <f t="shared" si="46"/>
        <v>2.8438782552894786</v>
      </c>
      <c r="AU71" s="96">
        <f t="shared" si="47"/>
        <v>2.1320000000000001</v>
      </c>
      <c r="AV71" s="96">
        <f t="shared" si="48"/>
        <v>2.480829967380183</v>
      </c>
      <c r="AW71" s="39">
        <f t="shared" si="49"/>
        <v>1.7056</v>
      </c>
      <c r="AX71" s="39">
        <f t="shared" si="50"/>
        <v>1.9846639739041463</v>
      </c>
      <c r="AY71" s="43">
        <f t="shared" si="51"/>
        <v>1.04</v>
      </c>
      <c r="AZ71" s="42">
        <f t="shared" si="52"/>
        <v>0.52</v>
      </c>
      <c r="BA71" s="44">
        <f t="shared" si="53"/>
        <v>0.31200000000000006</v>
      </c>
      <c r="BB71" s="47">
        <f t="shared" si="54"/>
        <v>0</v>
      </c>
      <c r="BC71" s="49">
        <f t="shared" si="55"/>
        <v>0.20800000000000002</v>
      </c>
      <c r="BD71" s="50">
        <f t="shared" si="56"/>
        <v>0.10400000000000001</v>
      </c>
      <c r="BE71" s="51">
        <f t="shared" si="57"/>
        <v>0.10400000000000001</v>
      </c>
      <c r="BF71" s="52">
        <f t="shared" si="58"/>
        <v>0.20800000000000002</v>
      </c>
      <c r="BG71" s="53">
        <f t="shared" si="59"/>
        <v>0.31200000000000006</v>
      </c>
      <c r="BH71" s="5"/>
    </row>
    <row r="72" spans="1:60" s="12" customFormat="1" ht="25.15" hidden="1" customHeight="1" x14ac:dyDescent="0.25">
      <c r="A72" s="58" t="s">
        <v>153</v>
      </c>
      <c r="B72" s="28">
        <v>1.2</v>
      </c>
      <c r="C72" s="28">
        <v>3.6</v>
      </c>
      <c r="D72" s="28">
        <v>2.6</v>
      </c>
      <c r="E72" s="28">
        <f t="shared" si="76"/>
        <v>0</v>
      </c>
      <c r="F72" s="28">
        <f t="shared" si="77"/>
        <v>0</v>
      </c>
      <c r="G72" s="28">
        <f>AF72</f>
        <v>0</v>
      </c>
      <c r="H72" s="28">
        <v>3.1</v>
      </c>
      <c r="I72" s="82">
        <f t="shared" si="79"/>
        <v>0</v>
      </c>
      <c r="J72" s="81">
        <f t="shared" si="80"/>
        <v>0</v>
      </c>
      <c r="K72" s="82">
        <f t="shared" si="81"/>
        <v>0</v>
      </c>
      <c r="L72" s="29">
        <v>2.1</v>
      </c>
      <c r="M72" s="30">
        <f t="shared" si="78"/>
        <v>12.6</v>
      </c>
      <c r="N72" s="147">
        <v>59</v>
      </c>
      <c r="O72" s="6"/>
      <c r="P72" s="171"/>
      <c r="Q72" s="21"/>
      <c r="R72" s="102"/>
      <c r="S72" s="108"/>
      <c r="T72" s="107"/>
      <c r="U72" s="31">
        <v>0</v>
      </c>
      <c r="V72" s="79">
        <f t="shared" si="69"/>
        <v>0</v>
      </c>
      <c r="W72" s="31">
        <v>0</v>
      </c>
      <c r="X72" s="73">
        <f t="shared" si="70"/>
        <v>0</v>
      </c>
      <c r="Y72" s="31">
        <v>0</v>
      </c>
      <c r="Z72" s="73">
        <f t="shared" si="71"/>
        <v>0</v>
      </c>
      <c r="AA72" s="31">
        <v>0</v>
      </c>
      <c r="AB72" s="73">
        <f t="shared" si="72"/>
        <v>0</v>
      </c>
      <c r="AC72" s="31">
        <v>0</v>
      </c>
      <c r="AD72" s="73">
        <f t="shared" si="73"/>
        <v>0</v>
      </c>
      <c r="AE72" s="31">
        <v>0</v>
      </c>
      <c r="AF72" s="73">
        <f t="shared" si="74"/>
        <v>0</v>
      </c>
      <c r="AG72" s="93">
        <f t="shared" si="39"/>
        <v>0</v>
      </c>
      <c r="AH72" s="31">
        <v>0</v>
      </c>
      <c r="AI72" s="101">
        <f t="shared" si="75"/>
        <v>0</v>
      </c>
      <c r="AJ72" s="109">
        <v>0</v>
      </c>
      <c r="AK72" s="110">
        <v>0</v>
      </c>
      <c r="AL72" s="111">
        <v>0</v>
      </c>
      <c r="AM72" s="112">
        <v>0</v>
      </c>
      <c r="AN72" s="92"/>
      <c r="AO72" s="37">
        <f t="shared" si="41"/>
        <v>5.25</v>
      </c>
      <c r="AP72" s="94">
        <f t="shared" si="42"/>
        <v>3.6749999999999998</v>
      </c>
      <c r="AQ72" s="99">
        <f t="shared" si="43"/>
        <v>2.8874999999999997</v>
      </c>
      <c r="AR72" s="100">
        <f t="shared" si="44"/>
        <v>3.2508620388019143</v>
      </c>
      <c r="AS72" s="95">
        <f t="shared" si="45"/>
        <v>2.4674999999999998</v>
      </c>
      <c r="AT72" s="40">
        <f t="shared" si="46"/>
        <v>2.7780093786125448</v>
      </c>
      <c r="AU72" s="96">
        <f t="shared" si="47"/>
        <v>2.1524999999999999</v>
      </c>
      <c r="AV72" s="96">
        <f t="shared" si="48"/>
        <v>2.4233698834705182</v>
      </c>
      <c r="AW72" s="39">
        <f t="shared" si="49"/>
        <v>1.7219999999999998</v>
      </c>
      <c r="AX72" s="39">
        <f t="shared" si="50"/>
        <v>1.9386959067764142</v>
      </c>
      <c r="AY72" s="43">
        <f t="shared" si="51"/>
        <v>1.05</v>
      </c>
      <c r="AZ72" s="42">
        <f t="shared" si="52"/>
        <v>0.52500000000000002</v>
      </c>
      <c r="BA72" s="44">
        <f t="shared" si="53"/>
        <v>0.315</v>
      </c>
      <c r="BB72" s="47">
        <f t="shared" si="54"/>
        <v>0</v>
      </c>
      <c r="BC72" s="49">
        <f t="shared" si="55"/>
        <v>0.21</v>
      </c>
      <c r="BD72" s="50">
        <f t="shared" si="56"/>
        <v>0.105</v>
      </c>
      <c r="BE72" s="51">
        <f t="shared" si="57"/>
        <v>0.105</v>
      </c>
      <c r="BF72" s="52">
        <f t="shared" si="58"/>
        <v>0.21</v>
      </c>
      <c r="BG72" s="53">
        <f t="shared" si="59"/>
        <v>0.315</v>
      </c>
      <c r="BH72" s="5"/>
    </row>
    <row r="73" spans="1:60" s="12" customFormat="1" ht="25.15" hidden="1" customHeight="1" x14ac:dyDescent="0.25">
      <c r="A73" s="58" t="s">
        <v>72</v>
      </c>
      <c r="B73" s="28">
        <f>V73</f>
        <v>0</v>
      </c>
      <c r="C73" s="28">
        <f>X73</f>
        <v>0</v>
      </c>
      <c r="D73" s="28">
        <v>9</v>
      </c>
      <c r="E73" s="28">
        <f t="shared" si="76"/>
        <v>0</v>
      </c>
      <c r="F73" s="28">
        <f t="shared" si="77"/>
        <v>0</v>
      </c>
      <c r="G73" s="28">
        <f>AF73</f>
        <v>0</v>
      </c>
      <c r="H73" s="28">
        <v>0.8</v>
      </c>
      <c r="I73" s="82">
        <f t="shared" si="79"/>
        <v>0</v>
      </c>
      <c r="J73" s="81">
        <f t="shared" si="80"/>
        <v>0</v>
      </c>
      <c r="K73" s="82">
        <f t="shared" si="81"/>
        <v>0</v>
      </c>
      <c r="L73" s="29">
        <v>1.96</v>
      </c>
      <c r="M73" s="30">
        <f t="shared" si="78"/>
        <v>11.760000000000002</v>
      </c>
      <c r="N73" s="147">
        <v>60</v>
      </c>
      <c r="O73" s="6"/>
      <c r="P73" s="171"/>
      <c r="Q73" s="21"/>
      <c r="R73" s="102"/>
      <c r="S73" s="108"/>
      <c r="T73" s="107"/>
      <c r="U73" s="31">
        <v>0</v>
      </c>
      <c r="V73" s="79">
        <f t="shared" si="69"/>
        <v>0</v>
      </c>
      <c r="W73" s="31">
        <v>0</v>
      </c>
      <c r="X73" s="73">
        <f t="shared" si="70"/>
        <v>0</v>
      </c>
      <c r="Y73" s="31">
        <v>0</v>
      </c>
      <c r="Z73" s="73">
        <f t="shared" si="71"/>
        <v>0</v>
      </c>
      <c r="AA73" s="31">
        <v>0</v>
      </c>
      <c r="AB73" s="73">
        <f t="shared" si="72"/>
        <v>0</v>
      </c>
      <c r="AC73" s="31">
        <v>0</v>
      </c>
      <c r="AD73" s="73">
        <f t="shared" si="73"/>
        <v>0</v>
      </c>
      <c r="AE73" s="31">
        <v>0</v>
      </c>
      <c r="AF73" s="73">
        <f t="shared" si="74"/>
        <v>0</v>
      </c>
      <c r="AG73" s="93">
        <f t="shared" si="39"/>
        <v>0</v>
      </c>
      <c r="AH73" s="31">
        <v>0</v>
      </c>
      <c r="AI73" s="101">
        <f t="shared" si="75"/>
        <v>0</v>
      </c>
      <c r="AJ73" s="109">
        <v>0</v>
      </c>
      <c r="AK73" s="110">
        <v>0</v>
      </c>
      <c r="AL73" s="111">
        <v>0</v>
      </c>
      <c r="AM73" s="112">
        <v>0</v>
      </c>
      <c r="AN73" s="92"/>
      <c r="AO73" s="37">
        <f t="shared" si="41"/>
        <v>4.9000000000000004</v>
      </c>
      <c r="AP73" s="94">
        <f t="shared" si="42"/>
        <v>3.43</v>
      </c>
      <c r="AQ73" s="99">
        <f t="shared" si="43"/>
        <v>2.6950000000000003</v>
      </c>
      <c r="AR73" s="100">
        <f t="shared" si="44"/>
        <v>3.0446256897052106</v>
      </c>
      <c r="AS73" s="95">
        <f t="shared" si="45"/>
        <v>2.3029999999999999</v>
      </c>
      <c r="AT73" s="40">
        <f t="shared" si="46"/>
        <v>2.6017710439299071</v>
      </c>
      <c r="AU73" s="96">
        <f t="shared" si="47"/>
        <v>2.0089999999999999</v>
      </c>
      <c r="AV73" s="96">
        <f t="shared" si="48"/>
        <v>2.2696300595984296</v>
      </c>
      <c r="AW73" s="39">
        <f t="shared" si="49"/>
        <v>1.6072</v>
      </c>
      <c r="AX73" s="39">
        <f t="shared" si="50"/>
        <v>1.8157040476787436</v>
      </c>
      <c r="AY73" s="43">
        <f t="shared" si="51"/>
        <v>0.98</v>
      </c>
      <c r="AZ73" s="42">
        <f t="shared" si="52"/>
        <v>0.49</v>
      </c>
      <c r="BA73" s="44">
        <f t="shared" si="53"/>
        <v>0.29400000000000004</v>
      </c>
      <c r="BB73" s="47">
        <f t="shared" si="54"/>
        <v>0</v>
      </c>
      <c r="BC73" s="49">
        <f t="shared" si="55"/>
        <v>0.19600000000000001</v>
      </c>
      <c r="BD73" s="50">
        <f t="shared" si="56"/>
        <v>9.8000000000000004E-2</v>
      </c>
      <c r="BE73" s="51">
        <f t="shared" si="57"/>
        <v>9.8000000000000004E-2</v>
      </c>
      <c r="BF73" s="52">
        <f t="shared" si="58"/>
        <v>0.19600000000000001</v>
      </c>
      <c r="BG73" s="53">
        <f t="shared" si="59"/>
        <v>0.29400000000000004</v>
      </c>
      <c r="BH73" s="5"/>
    </row>
    <row r="74" spans="1:60" s="12" customFormat="1" ht="25.15" customHeight="1" x14ac:dyDescent="0.25">
      <c r="A74" s="58" t="s">
        <v>152</v>
      </c>
      <c r="B74" s="28">
        <v>7.6</v>
      </c>
      <c r="C74" s="28">
        <f>X74</f>
        <v>0</v>
      </c>
      <c r="D74" s="28">
        <f t="shared" ref="D74:D83" si="82">Z74</f>
        <v>0</v>
      </c>
      <c r="E74" s="28">
        <f t="shared" si="76"/>
        <v>0</v>
      </c>
      <c r="F74" s="28">
        <v>3.2</v>
      </c>
      <c r="G74" s="28">
        <f>AF74</f>
        <v>0</v>
      </c>
      <c r="H74" s="28">
        <v>0.6</v>
      </c>
      <c r="I74" s="82">
        <f t="shared" si="79"/>
        <v>0</v>
      </c>
      <c r="J74" s="81">
        <f t="shared" si="80"/>
        <v>0</v>
      </c>
      <c r="K74" s="82">
        <f t="shared" si="81"/>
        <v>0</v>
      </c>
      <c r="L74" s="29">
        <f>AM74</f>
        <v>0</v>
      </c>
      <c r="M74" s="30">
        <f t="shared" si="78"/>
        <v>11.4</v>
      </c>
      <c r="N74" s="147">
        <v>27</v>
      </c>
      <c r="O74" s="6"/>
      <c r="P74" s="171"/>
      <c r="Q74" s="21"/>
      <c r="R74" s="102"/>
      <c r="S74" s="108"/>
      <c r="T74" s="107"/>
      <c r="U74" s="31">
        <v>0</v>
      </c>
      <c r="V74" s="79">
        <f t="shared" si="69"/>
        <v>0</v>
      </c>
      <c r="W74" s="31">
        <v>0</v>
      </c>
      <c r="X74" s="73">
        <f t="shared" si="70"/>
        <v>0</v>
      </c>
      <c r="Y74" s="31">
        <v>0</v>
      </c>
      <c r="Z74" s="73">
        <f t="shared" si="71"/>
        <v>0</v>
      </c>
      <c r="AA74" s="31">
        <v>0</v>
      </c>
      <c r="AB74" s="73">
        <f t="shared" si="72"/>
        <v>0</v>
      </c>
      <c r="AC74" s="31">
        <v>0</v>
      </c>
      <c r="AD74" s="73">
        <f t="shared" si="73"/>
        <v>0</v>
      </c>
      <c r="AE74" s="31">
        <v>0</v>
      </c>
      <c r="AF74" s="73">
        <f t="shared" si="74"/>
        <v>0</v>
      </c>
      <c r="AG74" s="93">
        <f t="shared" si="39"/>
        <v>0</v>
      </c>
      <c r="AH74" s="31">
        <v>0</v>
      </c>
      <c r="AI74" s="101">
        <f t="shared" si="75"/>
        <v>0</v>
      </c>
      <c r="AJ74" s="109">
        <v>0</v>
      </c>
      <c r="AK74" s="110">
        <v>0</v>
      </c>
      <c r="AL74" s="111">
        <v>0</v>
      </c>
      <c r="AM74" s="112">
        <v>0</v>
      </c>
      <c r="AN74" s="92"/>
      <c r="AO74" s="37">
        <f t="shared" si="41"/>
        <v>5.7</v>
      </c>
      <c r="AP74" s="94">
        <f t="shared" si="42"/>
        <v>3.99</v>
      </c>
      <c r="AQ74" s="99">
        <f t="shared" si="43"/>
        <v>3.1350000000000002</v>
      </c>
      <c r="AR74" s="100">
        <f t="shared" si="44"/>
        <v>3.5424372012245491</v>
      </c>
      <c r="AS74" s="95">
        <f t="shared" si="45"/>
        <v>2.6790000000000003</v>
      </c>
      <c r="AT74" s="40">
        <f t="shared" si="46"/>
        <v>3.0271736083191598</v>
      </c>
      <c r="AU74" s="96">
        <f t="shared" si="47"/>
        <v>2.3370000000000002</v>
      </c>
      <c r="AV74" s="96">
        <f t="shared" si="48"/>
        <v>2.6407259136401184</v>
      </c>
      <c r="AW74" s="39">
        <f t="shared" si="49"/>
        <v>1.8695999999999999</v>
      </c>
      <c r="AX74" s="39">
        <f t="shared" si="50"/>
        <v>2.1125807309120943</v>
      </c>
      <c r="AY74" s="43">
        <f t="shared" si="51"/>
        <v>1.1400000000000001</v>
      </c>
      <c r="AZ74" s="42">
        <f t="shared" si="52"/>
        <v>0.57000000000000006</v>
      </c>
      <c r="BA74" s="44">
        <f t="shared" si="53"/>
        <v>0.34200000000000003</v>
      </c>
      <c r="BB74" s="47">
        <f t="shared" si="54"/>
        <v>0</v>
      </c>
      <c r="BC74" s="49">
        <f t="shared" si="55"/>
        <v>0.22800000000000001</v>
      </c>
      <c r="BD74" s="50">
        <f t="shared" si="56"/>
        <v>0.114</v>
      </c>
      <c r="BE74" s="51">
        <f t="shared" si="57"/>
        <v>0.114</v>
      </c>
      <c r="BF74" s="52">
        <f t="shared" si="58"/>
        <v>0.22800000000000001</v>
      </c>
      <c r="BG74" s="53">
        <f t="shared" si="59"/>
        <v>0.34200000000000003</v>
      </c>
      <c r="BH74" s="5"/>
    </row>
    <row r="75" spans="1:60" s="12" customFormat="1" ht="25.15" hidden="1" customHeight="1" x14ac:dyDescent="0.25">
      <c r="A75" s="58" t="s">
        <v>84</v>
      </c>
      <c r="B75" s="28">
        <f>V75</f>
        <v>0</v>
      </c>
      <c r="C75" s="28">
        <v>6</v>
      </c>
      <c r="D75" s="28">
        <f t="shared" si="82"/>
        <v>0</v>
      </c>
      <c r="E75" s="28">
        <f t="shared" si="76"/>
        <v>0</v>
      </c>
      <c r="F75" s="28">
        <f>AD75</f>
        <v>0</v>
      </c>
      <c r="G75" s="28">
        <v>3.6</v>
      </c>
      <c r="H75" s="28">
        <v>1.6</v>
      </c>
      <c r="I75" s="82">
        <f t="shared" si="79"/>
        <v>0</v>
      </c>
      <c r="J75" s="81">
        <f t="shared" si="80"/>
        <v>0</v>
      </c>
      <c r="K75" s="82">
        <f t="shared" si="81"/>
        <v>0</v>
      </c>
      <c r="L75" s="29">
        <f>AM75</f>
        <v>0</v>
      </c>
      <c r="M75" s="30">
        <f t="shared" si="78"/>
        <v>11.2</v>
      </c>
      <c r="N75" s="147">
        <v>62</v>
      </c>
      <c r="O75" s="6"/>
      <c r="P75" s="171"/>
      <c r="Q75" s="21"/>
      <c r="R75" s="102"/>
      <c r="S75" s="108"/>
      <c r="T75" s="107"/>
      <c r="U75" s="31">
        <v>0</v>
      </c>
      <c r="V75" s="79">
        <f t="shared" si="33"/>
        <v>0</v>
      </c>
      <c r="W75" s="31">
        <v>0</v>
      </c>
      <c r="X75" s="73">
        <f t="shared" si="34"/>
        <v>0</v>
      </c>
      <c r="Y75" s="31">
        <v>0</v>
      </c>
      <c r="Z75" s="73">
        <f t="shared" si="35"/>
        <v>0</v>
      </c>
      <c r="AA75" s="31">
        <v>0</v>
      </c>
      <c r="AB75" s="73">
        <f t="shared" si="36"/>
        <v>0</v>
      </c>
      <c r="AC75" s="31">
        <v>0</v>
      </c>
      <c r="AD75" s="73">
        <f t="shared" si="37"/>
        <v>0</v>
      </c>
      <c r="AE75" s="31">
        <v>0</v>
      </c>
      <c r="AF75" s="73">
        <f t="shared" si="38"/>
        <v>0</v>
      </c>
      <c r="AG75" s="93">
        <f t="shared" si="39"/>
        <v>0</v>
      </c>
      <c r="AH75" s="31">
        <v>0</v>
      </c>
      <c r="AI75" s="101">
        <f t="shared" si="40"/>
        <v>0</v>
      </c>
      <c r="AJ75" s="109">
        <v>0</v>
      </c>
      <c r="AK75" s="110">
        <v>0</v>
      </c>
      <c r="AL75" s="111">
        <v>0</v>
      </c>
      <c r="AM75" s="112">
        <v>0</v>
      </c>
      <c r="AN75" s="92"/>
      <c r="AO75" s="37">
        <f t="shared" si="41"/>
        <v>5.6</v>
      </c>
      <c r="AP75" s="94">
        <f t="shared" si="42"/>
        <v>3.9199999999999995</v>
      </c>
      <c r="AQ75" s="99">
        <f t="shared" si="43"/>
        <v>3.0799999999999996</v>
      </c>
      <c r="AR75" s="100">
        <f t="shared" si="44"/>
        <v>3.4527295755868757</v>
      </c>
      <c r="AS75" s="95">
        <f t="shared" si="45"/>
        <v>2.6319999999999997</v>
      </c>
      <c r="AT75" s="40">
        <f t="shared" si="46"/>
        <v>2.9505143645924212</v>
      </c>
      <c r="AU75" s="96">
        <f t="shared" si="47"/>
        <v>2.2959999999999998</v>
      </c>
      <c r="AV75" s="96">
        <f t="shared" si="48"/>
        <v>2.5738529563465802</v>
      </c>
      <c r="AW75" s="39">
        <f t="shared" si="49"/>
        <v>1.8367999999999995</v>
      </c>
      <c r="AX75" s="39">
        <f t="shared" si="50"/>
        <v>2.0590823650772641</v>
      </c>
      <c r="AY75" s="43">
        <f t="shared" si="51"/>
        <v>1.1199999999999999</v>
      </c>
      <c r="AZ75" s="42">
        <f t="shared" si="52"/>
        <v>0.55999999999999994</v>
      </c>
      <c r="BA75" s="44">
        <f t="shared" si="53"/>
        <v>0.33599999999999997</v>
      </c>
      <c r="BB75" s="47">
        <f t="shared" si="54"/>
        <v>0</v>
      </c>
      <c r="BC75" s="49">
        <f t="shared" si="55"/>
        <v>0.22399999999999998</v>
      </c>
      <c r="BD75" s="50">
        <f t="shared" si="56"/>
        <v>0.11199999999999999</v>
      </c>
      <c r="BE75" s="51">
        <f t="shared" si="57"/>
        <v>0.11199999999999999</v>
      </c>
      <c r="BF75" s="52">
        <f t="shared" si="58"/>
        <v>0.22399999999999998</v>
      </c>
      <c r="BG75" s="53">
        <f t="shared" si="59"/>
        <v>0.33599999999999997</v>
      </c>
      <c r="BH75" s="5"/>
    </row>
    <row r="76" spans="1:60" s="12" customFormat="1" ht="25.15" customHeight="1" x14ac:dyDescent="0.25">
      <c r="A76" s="58" t="s">
        <v>133</v>
      </c>
      <c r="B76" s="28">
        <v>0.4</v>
      </c>
      <c r="C76" s="28">
        <v>2.4</v>
      </c>
      <c r="D76" s="28">
        <f t="shared" si="82"/>
        <v>0</v>
      </c>
      <c r="E76" s="28">
        <v>2.4</v>
      </c>
      <c r="F76" s="28">
        <f>AD76</f>
        <v>0</v>
      </c>
      <c r="G76" s="28">
        <f t="shared" ref="G76:G86" si="83">AF76</f>
        <v>0</v>
      </c>
      <c r="H76" s="28">
        <v>6</v>
      </c>
      <c r="I76" s="82">
        <f t="shared" si="79"/>
        <v>0</v>
      </c>
      <c r="J76" s="81">
        <f t="shared" si="80"/>
        <v>0</v>
      </c>
      <c r="K76" s="82">
        <f t="shared" si="81"/>
        <v>0</v>
      </c>
      <c r="L76" s="29">
        <f>AM76</f>
        <v>0</v>
      </c>
      <c r="M76" s="30">
        <f t="shared" si="78"/>
        <v>11.2</v>
      </c>
      <c r="N76" s="147">
        <v>28</v>
      </c>
      <c r="O76" s="6"/>
      <c r="P76" s="171"/>
      <c r="Q76" s="21"/>
      <c r="R76" s="102"/>
      <c r="S76" s="108"/>
      <c r="T76" s="107"/>
      <c r="U76" s="31">
        <v>0</v>
      </c>
      <c r="V76" s="79">
        <f t="shared" si="33"/>
        <v>0</v>
      </c>
      <c r="W76" s="31">
        <v>0</v>
      </c>
      <c r="X76" s="73">
        <f t="shared" si="34"/>
        <v>0</v>
      </c>
      <c r="Y76" s="31">
        <v>0</v>
      </c>
      <c r="Z76" s="73">
        <f t="shared" si="35"/>
        <v>0</v>
      </c>
      <c r="AA76" s="31">
        <v>0</v>
      </c>
      <c r="AB76" s="73">
        <f t="shared" si="36"/>
        <v>0</v>
      </c>
      <c r="AC76" s="31">
        <v>0</v>
      </c>
      <c r="AD76" s="73">
        <f t="shared" si="37"/>
        <v>0</v>
      </c>
      <c r="AE76" s="31">
        <v>0</v>
      </c>
      <c r="AF76" s="73">
        <f t="shared" si="38"/>
        <v>0</v>
      </c>
      <c r="AG76" s="93">
        <f t="shared" si="39"/>
        <v>0</v>
      </c>
      <c r="AH76" s="31">
        <v>0</v>
      </c>
      <c r="AI76" s="101">
        <f t="shared" si="40"/>
        <v>0</v>
      </c>
      <c r="AJ76" s="109">
        <v>0</v>
      </c>
      <c r="AK76" s="110">
        <v>0</v>
      </c>
      <c r="AL76" s="111">
        <v>0</v>
      </c>
      <c r="AM76" s="112">
        <v>0</v>
      </c>
      <c r="AN76" s="92"/>
      <c r="AO76" s="37">
        <f t="shared" si="41"/>
        <v>5.6</v>
      </c>
      <c r="AP76" s="94">
        <f t="shared" si="42"/>
        <v>3.9199999999999995</v>
      </c>
      <c r="AQ76" s="99">
        <f t="shared" si="43"/>
        <v>3.0799999999999996</v>
      </c>
      <c r="AR76" s="100">
        <f t="shared" si="44"/>
        <v>3.4440965483458141</v>
      </c>
      <c r="AS76" s="95">
        <f t="shared" si="45"/>
        <v>2.6319999999999997</v>
      </c>
      <c r="AT76" s="40">
        <f t="shared" si="46"/>
        <v>2.9431370504046046</v>
      </c>
      <c r="AU76" s="96">
        <f t="shared" si="47"/>
        <v>2.2959999999999998</v>
      </c>
      <c r="AV76" s="96">
        <f t="shared" si="48"/>
        <v>2.567417426948698</v>
      </c>
      <c r="AW76" s="39">
        <f t="shared" si="49"/>
        <v>1.8367999999999995</v>
      </c>
      <c r="AX76" s="39">
        <f t="shared" si="50"/>
        <v>2.0539339415589577</v>
      </c>
      <c r="AY76" s="43">
        <f t="shared" si="51"/>
        <v>1.1199999999999999</v>
      </c>
      <c r="AZ76" s="42">
        <f t="shared" si="52"/>
        <v>0.55999999999999994</v>
      </c>
      <c r="BA76" s="44">
        <f t="shared" si="53"/>
        <v>0.33599999999999997</v>
      </c>
      <c r="BB76" s="47">
        <f t="shared" si="54"/>
        <v>0</v>
      </c>
      <c r="BC76" s="49">
        <f t="shared" si="55"/>
        <v>0.22399999999999998</v>
      </c>
      <c r="BD76" s="50">
        <f t="shared" si="56"/>
        <v>0.11199999999999999</v>
      </c>
      <c r="BE76" s="51">
        <f t="shared" si="57"/>
        <v>0.11199999999999999</v>
      </c>
      <c r="BF76" s="52">
        <f t="shared" si="58"/>
        <v>0.22399999999999998</v>
      </c>
      <c r="BG76" s="53">
        <f t="shared" si="59"/>
        <v>0.33599999999999997</v>
      </c>
      <c r="BH76" s="5"/>
    </row>
    <row r="77" spans="1:60" s="12" customFormat="1" ht="25.15" hidden="1" customHeight="1" x14ac:dyDescent="0.25">
      <c r="A77" s="58" t="s">
        <v>158</v>
      </c>
      <c r="B77" s="28">
        <f>V77</f>
        <v>0</v>
      </c>
      <c r="C77" s="28">
        <v>3.9</v>
      </c>
      <c r="D77" s="28">
        <f t="shared" si="82"/>
        <v>0</v>
      </c>
      <c r="E77" s="28">
        <f>AB77</f>
        <v>0</v>
      </c>
      <c r="F77" s="28">
        <v>1.2</v>
      </c>
      <c r="G77" s="28">
        <f t="shared" si="83"/>
        <v>0</v>
      </c>
      <c r="H77" s="28">
        <f>AI77</f>
        <v>0</v>
      </c>
      <c r="I77" s="82">
        <f>AJ77</f>
        <v>0</v>
      </c>
      <c r="J77" s="81">
        <f>AK77</f>
        <v>0</v>
      </c>
      <c r="K77" s="82">
        <v>6</v>
      </c>
      <c r="L77" s="29">
        <f>AM77</f>
        <v>0</v>
      </c>
      <c r="M77" s="30">
        <f t="shared" si="78"/>
        <v>11.1</v>
      </c>
      <c r="N77" s="147">
        <v>64</v>
      </c>
      <c r="O77" s="6"/>
      <c r="P77" s="171"/>
      <c r="Q77" s="21"/>
      <c r="R77" s="102"/>
      <c r="S77" s="108"/>
      <c r="T77" s="107"/>
      <c r="U77" s="31">
        <v>0</v>
      </c>
      <c r="V77" s="79">
        <f t="shared" si="33"/>
        <v>0</v>
      </c>
      <c r="W77" s="31">
        <v>0</v>
      </c>
      <c r="X77" s="73">
        <f t="shared" si="34"/>
        <v>0</v>
      </c>
      <c r="Y77" s="31">
        <v>0</v>
      </c>
      <c r="Z77" s="73">
        <f t="shared" si="35"/>
        <v>0</v>
      </c>
      <c r="AA77" s="31">
        <v>0</v>
      </c>
      <c r="AB77" s="73">
        <f t="shared" si="36"/>
        <v>0</v>
      </c>
      <c r="AC77" s="31">
        <v>0</v>
      </c>
      <c r="AD77" s="73">
        <f t="shared" si="37"/>
        <v>0</v>
      </c>
      <c r="AE77" s="31">
        <v>0</v>
      </c>
      <c r="AF77" s="73">
        <f t="shared" si="38"/>
        <v>0</v>
      </c>
      <c r="AG77" s="93">
        <f t="shared" si="39"/>
        <v>0</v>
      </c>
      <c r="AH77" s="31">
        <v>0</v>
      </c>
      <c r="AI77" s="101">
        <f t="shared" si="40"/>
        <v>0</v>
      </c>
      <c r="AJ77" s="109">
        <v>0</v>
      </c>
      <c r="AK77" s="110">
        <v>0</v>
      </c>
      <c r="AL77" s="111">
        <v>0</v>
      </c>
      <c r="AM77" s="112">
        <v>0</v>
      </c>
      <c r="AN77" s="92"/>
      <c r="AO77" s="37">
        <f t="shared" si="41"/>
        <v>5.55</v>
      </c>
      <c r="AP77" s="94">
        <f t="shared" si="42"/>
        <v>3.8850000000000002</v>
      </c>
      <c r="AQ77" s="99">
        <f t="shared" si="43"/>
        <v>3.0525000000000002</v>
      </c>
      <c r="AR77" s="100">
        <f t="shared" si="44"/>
        <v>3.3904534515572786</v>
      </c>
      <c r="AS77" s="95">
        <f t="shared" si="45"/>
        <v>2.6084999999999998</v>
      </c>
      <c r="AT77" s="40">
        <f t="shared" si="46"/>
        <v>2.8972965858762194</v>
      </c>
      <c r="AU77" s="96">
        <f t="shared" si="47"/>
        <v>2.2755000000000001</v>
      </c>
      <c r="AV77" s="96">
        <f t="shared" si="48"/>
        <v>2.5274289366154257</v>
      </c>
      <c r="AW77" s="39">
        <f t="shared" si="49"/>
        <v>1.8203999999999998</v>
      </c>
      <c r="AX77" s="39">
        <f t="shared" si="50"/>
        <v>2.0219431492923405</v>
      </c>
      <c r="AY77" s="43">
        <f t="shared" si="51"/>
        <v>1.1100000000000001</v>
      </c>
      <c r="AZ77" s="42">
        <f t="shared" si="52"/>
        <v>0.55500000000000005</v>
      </c>
      <c r="BA77" s="44">
        <f t="shared" si="53"/>
        <v>0.33300000000000002</v>
      </c>
      <c r="BB77" s="47">
        <f t="shared" si="54"/>
        <v>0</v>
      </c>
      <c r="BC77" s="49">
        <f t="shared" si="55"/>
        <v>0.222</v>
      </c>
      <c r="BD77" s="50">
        <f t="shared" si="56"/>
        <v>0.111</v>
      </c>
      <c r="BE77" s="51">
        <f t="shared" si="57"/>
        <v>0.111</v>
      </c>
      <c r="BF77" s="52">
        <f t="shared" si="58"/>
        <v>0.222</v>
      </c>
      <c r="BG77" s="53">
        <f t="shared" si="59"/>
        <v>0.33300000000000002</v>
      </c>
      <c r="BH77" s="5"/>
    </row>
    <row r="78" spans="1:60" s="12" customFormat="1" ht="25.15" hidden="1" customHeight="1" x14ac:dyDescent="0.25">
      <c r="A78" s="58" t="s">
        <v>73</v>
      </c>
      <c r="B78" s="28">
        <f>V78</f>
        <v>0</v>
      </c>
      <c r="C78" s="28">
        <f>X78</f>
        <v>0</v>
      </c>
      <c r="D78" s="28">
        <f t="shared" si="82"/>
        <v>0</v>
      </c>
      <c r="E78" s="28">
        <v>4.8</v>
      </c>
      <c r="F78" s="28">
        <f>AD78</f>
        <v>0</v>
      </c>
      <c r="G78" s="28">
        <f t="shared" si="83"/>
        <v>0</v>
      </c>
      <c r="H78" s="28">
        <v>6</v>
      </c>
      <c r="I78" s="82">
        <f>AJ78</f>
        <v>0</v>
      </c>
      <c r="J78" s="81">
        <f>AK78</f>
        <v>0</v>
      </c>
      <c r="K78" s="82">
        <f>AL78</f>
        <v>0</v>
      </c>
      <c r="L78" s="29">
        <f>AM78</f>
        <v>0</v>
      </c>
      <c r="M78" s="30">
        <f t="shared" si="78"/>
        <v>10.8</v>
      </c>
      <c r="N78" s="147">
        <v>65</v>
      </c>
      <c r="O78" s="6"/>
      <c r="P78" s="171"/>
      <c r="Q78" s="21"/>
      <c r="R78" s="102"/>
      <c r="S78" s="108"/>
      <c r="T78" s="107"/>
      <c r="U78" s="31">
        <v>0</v>
      </c>
      <c r="V78" s="79">
        <f t="shared" si="33"/>
        <v>0</v>
      </c>
      <c r="W78" s="31">
        <v>0</v>
      </c>
      <c r="X78" s="73">
        <f t="shared" si="34"/>
        <v>0</v>
      </c>
      <c r="Y78" s="31">
        <v>0</v>
      </c>
      <c r="Z78" s="73">
        <f t="shared" si="35"/>
        <v>0</v>
      </c>
      <c r="AA78" s="31">
        <v>0</v>
      </c>
      <c r="AB78" s="73">
        <f t="shared" si="36"/>
        <v>0</v>
      </c>
      <c r="AC78" s="31">
        <v>0</v>
      </c>
      <c r="AD78" s="73">
        <f t="shared" si="37"/>
        <v>0</v>
      </c>
      <c r="AE78" s="31">
        <v>0</v>
      </c>
      <c r="AF78" s="73">
        <f t="shared" si="38"/>
        <v>0</v>
      </c>
      <c r="AG78" s="93">
        <f t="shared" si="39"/>
        <v>0</v>
      </c>
      <c r="AH78" s="31">
        <v>0</v>
      </c>
      <c r="AI78" s="101">
        <f t="shared" si="40"/>
        <v>0</v>
      </c>
      <c r="AJ78" s="109">
        <v>0</v>
      </c>
      <c r="AK78" s="110">
        <v>0</v>
      </c>
      <c r="AL78" s="111">
        <v>0</v>
      </c>
      <c r="AM78" s="112">
        <v>0</v>
      </c>
      <c r="AN78" s="92"/>
      <c r="AO78" s="37">
        <f t="shared" si="41"/>
        <v>5.4</v>
      </c>
      <c r="AP78" s="94">
        <f t="shared" si="42"/>
        <v>3.7800000000000002</v>
      </c>
      <c r="AQ78" s="99">
        <f t="shared" si="43"/>
        <v>2.97</v>
      </c>
      <c r="AR78" s="100">
        <f t="shared" si="44"/>
        <v>3.3525832177322514</v>
      </c>
      <c r="AS78" s="95">
        <f t="shared" si="45"/>
        <v>2.5380000000000003</v>
      </c>
      <c r="AT78" s="40">
        <f t="shared" si="46"/>
        <v>2.8649347496984694</v>
      </c>
      <c r="AU78" s="96">
        <f t="shared" si="47"/>
        <v>2.2140000000000004</v>
      </c>
      <c r="AV78" s="96">
        <f t="shared" si="48"/>
        <v>2.4991983986731334</v>
      </c>
      <c r="AW78" s="39">
        <f t="shared" si="49"/>
        <v>1.7712000000000001</v>
      </c>
      <c r="AX78" s="39">
        <f t="shared" si="50"/>
        <v>1.9993587189385063</v>
      </c>
      <c r="AY78" s="43">
        <f t="shared" si="51"/>
        <v>1.08</v>
      </c>
      <c r="AZ78" s="42">
        <f t="shared" si="52"/>
        <v>0.54</v>
      </c>
      <c r="BA78" s="44">
        <f t="shared" si="53"/>
        <v>0.32400000000000007</v>
      </c>
      <c r="BB78" s="47">
        <f t="shared" si="54"/>
        <v>0</v>
      </c>
      <c r="BC78" s="49">
        <f t="shared" si="55"/>
        <v>0.21600000000000003</v>
      </c>
      <c r="BD78" s="50">
        <f t="shared" si="56"/>
        <v>0.10800000000000001</v>
      </c>
      <c r="BE78" s="51">
        <f t="shared" si="57"/>
        <v>0.10800000000000001</v>
      </c>
      <c r="BF78" s="52">
        <f t="shared" si="58"/>
        <v>0.21600000000000003</v>
      </c>
      <c r="BG78" s="53">
        <f t="shared" si="59"/>
        <v>0.32400000000000007</v>
      </c>
      <c r="BH78" s="5"/>
    </row>
    <row r="79" spans="1:60" s="12" customFormat="1" ht="25.15" customHeight="1" x14ac:dyDescent="0.25">
      <c r="A79" s="58" t="s">
        <v>71</v>
      </c>
      <c r="B79" s="28">
        <v>1.2</v>
      </c>
      <c r="C79" s="28">
        <f>X79</f>
        <v>0</v>
      </c>
      <c r="D79" s="28">
        <f t="shared" si="82"/>
        <v>0</v>
      </c>
      <c r="E79" s="28">
        <f>AB79</f>
        <v>0</v>
      </c>
      <c r="F79" s="28">
        <v>1.2</v>
      </c>
      <c r="G79" s="28">
        <f t="shared" si="83"/>
        <v>0</v>
      </c>
      <c r="H79" s="28">
        <f>AI79</f>
        <v>0</v>
      </c>
      <c r="I79" s="82">
        <f>AJ79</f>
        <v>0</v>
      </c>
      <c r="J79" s="81">
        <f>AK79</f>
        <v>0</v>
      </c>
      <c r="K79" s="82">
        <v>6</v>
      </c>
      <c r="L79" s="29">
        <v>1.51</v>
      </c>
      <c r="M79" s="30">
        <f t="shared" si="78"/>
        <v>9.91</v>
      </c>
      <c r="N79" s="147">
        <v>29</v>
      </c>
      <c r="O79" s="6"/>
      <c r="P79" s="171"/>
      <c r="Q79" s="21"/>
      <c r="R79" s="102"/>
      <c r="S79" s="108"/>
      <c r="T79" s="107"/>
      <c r="U79" s="31">
        <v>0</v>
      </c>
      <c r="V79" s="79">
        <f t="shared" si="33"/>
        <v>0</v>
      </c>
      <c r="W79" s="31">
        <v>0</v>
      </c>
      <c r="X79" s="73">
        <f t="shared" si="34"/>
        <v>0</v>
      </c>
      <c r="Y79" s="31">
        <v>0</v>
      </c>
      <c r="Z79" s="73">
        <f t="shared" si="35"/>
        <v>0</v>
      </c>
      <c r="AA79" s="31">
        <v>0</v>
      </c>
      <c r="AB79" s="73">
        <f t="shared" si="36"/>
        <v>0</v>
      </c>
      <c r="AC79" s="31">
        <v>0</v>
      </c>
      <c r="AD79" s="73">
        <f t="shared" si="37"/>
        <v>0</v>
      </c>
      <c r="AE79" s="31">
        <v>0</v>
      </c>
      <c r="AF79" s="73">
        <f t="shared" si="38"/>
        <v>0</v>
      </c>
      <c r="AG79" s="93">
        <f t="shared" si="39"/>
        <v>0</v>
      </c>
      <c r="AH79" s="31">
        <v>0</v>
      </c>
      <c r="AI79" s="101">
        <f t="shared" si="40"/>
        <v>0</v>
      </c>
      <c r="AJ79" s="109">
        <v>0</v>
      </c>
      <c r="AK79" s="110">
        <v>0</v>
      </c>
      <c r="AL79" s="111">
        <v>0</v>
      </c>
      <c r="AM79" s="112">
        <v>0</v>
      </c>
      <c r="AN79" s="92"/>
      <c r="AO79" s="37">
        <f t="shared" si="41"/>
        <v>4.2</v>
      </c>
      <c r="AP79" s="94">
        <f t="shared" si="42"/>
        <v>2.9400000000000004</v>
      </c>
      <c r="AQ79" s="99">
        <f t="shared" si="43"/>
        <v>2.31</v>
      </c>
      <c r="AR79" s="100">
        <f t="shared" si="44"/>
        <v>2.6000292843492976</v>
      </c>
      <c r="AS79" s="95">
        <f t="shared" si="45"/>
        <v>1.9740000000000002</v>
      </c>
      <c r="AT79" s="40">
        <f t="shared" si="46"/>
        <v>2.2218432066257634</v>
      </c>
      <c r="AU79" s="96">
        <f t="shared" si="47"/>
        <v>1.7220000000000002</v>
      </c>
      <c r="AV79" s="96">
        <f t="shared" si="48"/>
        <v>1.9382036483331129</v>
      </c>
      <c r="AW79" s="39">
        <f t="shared" si="49"/>
        <v>1.3775999999999999</v>
      </c>
      <c r="AX79" s="39">
        <f t="shared" si="50"/>
        <v>1.5505629186664902</v>
      </c>
      <c r="AY79" s="43">
        <f t="shared" si="51"/>
        <v>0.84000000000000008</v>
      </c>
      <c r="AZ79" s="42">
        <f t="shared" si="52"/>
        <v>0.42000000000000004</v>
      </c>
      <c r="BA79" s="44">
        <f t="shared" si="53"/>
        <v>0.252</v>
      </c>
      <c r="BB79" s="47">
        <f t="shared" si="54"/>
        <v>0</v>
      </c>
      <c r="BC79" s="49">
        <f t="shared" si="55"/>
        <v>0.16800000000000001</v>
      </c>
      <c r="BD79" s="50">
        <f t="shared" si="56"/>
        <v>8.4000000000000005E-2</v>
      </c>
      <c r="BE79" s="51">
        <f t="shared" si="57"/>
        <v>8.4000000000000005E-2</v>
      </c>
      <c r="BF79" s="52">
        <f t="shared" si="58"/>
        <v>0.16800000000000001</v>
      </c>
      <c r="BG79" s="53">
        <f t="shared" si="59"/>
        <v>0.252</v>
      </c>
      <c r="BH79" s="5"/>
    </row>
    <row r="80" spans="1:60" s="12" customFormat="1" ht="25.15" hidden="1" customHeight="1" x14ac:dyDescent="0.25">
      <c r="A80" s="58" t="s">
        <v>142</v>
      </c>
      <c r="B80" s="28">
        <v>0.4</v>
      </c>
      <c r="C80" s="28">
        <f>X80</f>
        <v>0</v>
      </c>
      <c r="D80" s="28">
        <f t="shared" si="82"/>
        <v>0</v>
      </c>
      <c r="E80" s="28">
        <v>6.45</v>
      </c>
      <c r="F80" s="28">
        <f t="shared" ref="F80:F100" si="84">AD80</f>
        <v>0</v>
      </c>
      <c r="G80" s="28">
        <f t="shared" si="83"/>
        <v>0</v>
      </c>
      <c r="H80" s="28">
        <v>0.5</v>
      </c>
      <c r="I80" s="82">
        <f t="shared" ref="I80:I95" si="85">AJ80</f>
        <v>0</v>
      </c>
      <c r="J80" s="81">
        <f t="shared" ref="J80:J95" si="86">AK80</f>
        <v>0</v>
      </c>
      <c r="K80" s="82">
        <f t="shared" ref="K80:K95" si="87">AL80</f>
        <v>0</v>
      </c>
      <c r="L80" s="29">
        <v>1.55</v>
      </c>
      <c r="M80" s="30">
        <f t="shared" si="78"/>
        <v>8.9</v>
      </c>
      <c r="N80" s="147">
        <v>67</v>
      </c>
      <c r="O80" s="6"/>
      <c r="P80" s="171"/>
      <c r="Q80" s="21"/>
      <c r="R80" s="102"/>
      <c r="S80" s="108"/>
      <c r="T80" s="107"/>
      <c r="U80" s="31">
        <v>0</v>
      </c>
      <c r="V80" s="79">
        <f t="shared" si="33"/>
        <v>0</v>
      </c>
      <c r="W80" s="31">
        <v>0</v>
      </c>
      <c r="X80" s="73">
        <f t="shared" si="34"/>
        <v>0</v>
      </c>
      <c r="Y80" s="31">
        <v>0</v>
      </c>
      <c r="Z80" s="73">
        <f t="shared" si="35"/>
        <v>0</v>
      </c>
      <c r="AA80" s="31">
        <v>0</v>
      </c>
      <c r="AB80" s="73">
        <f t="shared" si="36"/>
        <v>0</v>
      </c>
      <c r="AC80" s="31">
        <v>0</v>
      </c>
      <c r="AD80" s="73">
        <f t="shared" si="37"/>
        <v>0</v>
      </c>
      <c r="AE80" s="31">
        <v>0</v>
      </c>
      <c r="AF80" s="73">
        <f t="shared" si="38"/>
        <v>0</v>
      </c>
      <c r="AG80" s="93">
        <f t="shared" si="39"/>
        <v>0</v>
      </c>
      <c r="AH80" s="31">
        <v>0</v>
      </c>
      <c r="AI80" s="101">
        <f t="shared" si="40"/>
        <v>0</v>
      </c>
      <c r="AJ80" s="109">
        <v>0</v>
      </c>
      <c r="AK80" s="110">
        <v>0</v>
      </c>
      <c r="AL80" s="111">
        <v>0</v>
      </c>
      <c r="AM80" s="112">
        <v>0</v>
      </c>
      <c r="AN80" s="92"/>
      <c r="AO80" s="37">
        <f t="shared" si="41"/>
        <v>3.6750000000000007</v>
      </c>
      <c r="AP80" s="94">
        <f t="shared" si="42"/>
        <v>2.5725000000000002</v>
      </c>
      <c r="AQ80" s="99">
        <f t="shared" si="43"/>
        <v>2.0212500000000002</v>
      </c>
      <c r="AR80" s="100">
        <f t="shared" si="44"/>
        <v>2.2743910963034177</v>
      </c>
      <c r="AS80" s="95">
        <f t="shared" si="45"/>
        <v>1.7272500000000002</v>
      </c>
      <c r="AT80" s="40">
        <f t="shared" si="46"/>
        <v>1.9435705732047386</v>
      </c>
      <c r="AU80" s="96">
        <f t="shared" si="47"/>
        <v>1.5067500000000003</v>
      </c>
      <c r="AV80" s="96">
        <f t="shared" si="48"/>
        <v>1.6954551808807297</v>
      </c>
      <c r="AW80" s="39">
        <f t="shared" si="49"/>
        <v>1.2054</v>
      </c>
      <c r="AX80" s="39">
        <f t="shared" si="50"/>
        <v>1.3563641447045836</v>
      </c>
      <c r="AY80" s="43">
        <f t="shared" si="51"/>
        <v>0.7350000000000001</v>
      </c>
      <c r="AZ80" s="42">
        <f t="shared" si="52"/>
        <v>0.36750000000000005</v>
      </c>
      <c r="BA80" s="44">
        <f t="shared" si="53"/>
        <v>0.22050000000000003</v>
      </c>
      <c r="BB80" s="47">
        <f t="shared" si="54"/>
        <v>0</v>
      </c>
      <c r="BC80" s="49">
        <f t="shared" si="55"/>
        <v>0.14700000000000002</v>
      </c>
      <c r="BD80" s="50">
        <f t="shared" si="56"/>
        <v>7.350000000000001E-2</v>
      </c>
      <c r="BE80" s="51">
        <f t="shared" si="57"/>
        <v>7.350000000000001E-2</v>
      </c>
      <c r="BF80" s="52">
        <f t="shared" si="58"/>
        <v>0.14700000000000002</v>
      </c>
      <c r="BG80" s="53">
        <f t="shared" si="59"/>
        <v>0.22050000000000003</v>
      </c>
      <c r="BH80" s="5"/>
    </row>
    <row r="81" spans="1:60" s="12" customFormat="1" ht="25.15" customHeight="1" x14ac:dyDescent="0.25">
      <c r="A81" s="58" t="s">
        <v>110</v>
      </c>
      <c r="B81" s="28">
        <f>V81</f>
        <v>0</v>
      </c>
      <c r="C81" s="28">
        <v>8.6999999999999993</v>
      </c>
      <c r="D81" s="28">
        <f t="shared" si="82"/>
        <v>0</v>
      </c>
      <c r="E81" s="28">
        <f>AB81</f>
        <v>0</v>
      </c>
      <c r="F81" s="28">
        <f t="shared" si="84"/>
        <v>0</v>
      </c>
      <c r="G81" s="28">
        <f t="shared" si="83"/>
        <v>0</v>
      </c>
      <c r="H81" s="28">
        <f>AI81</f>
        <v>0</v>
      </c>
      <c r="I81" s="82">
        <f t="shared" si="85"/>
        <v>0</v>
      </c>
      <c r="J81" s="81">
        <f t="shared" si="86"/>
        <v>0</v>
      </c>
      <c r="K81" s="82">
        <f t="shared" si="87"/>
        <v>0</v>
      </c>
      <c r="L81" s="29">
        <f>AM81</f>
        <v>0</v>
      </c>
      <c r="M81" s="30">
        <f t="shared" si="78"/>
        <v>8.6999999999999993</v>
      </c>
      <c r="N81" s="147">
        <v>30</v>
      </c>
      <c r="O81" s="6"/>
      <c r="P81" s="171"/>
      <c r="Q81" s="21"/>
      <c r="R81" s="102"/>
      <c r="S81" s="108"/>
      <c r="T81" s="107"/>
      <c r="U81" s="31">
        <v>0</v>
      </c>
      <c r="V81" s="79">
        <f t="shared" si="33"/>
        <v>0</v>
      </c>
      <c r="W81" s="31">
        <v>0</v>
      </c>
      <c r="X81" s="73">
        <f t="shared" si="34"/>
        <v>0</v>
      </c>
      <c r="Y81" s="31">
        <v>0</v>
      </c>
      <c r="Z81" s="73">
        <f t="shared" si="35"/>
        <v>0</v>
      </c>
      <c r="AA81" s="31">
        <v>0</v>
      </c>
      <c r="AB81" s="73">
        <f t="shared" si="36"/>
        <v>0</v>
      </c>
      <c r="AC81" s="31">
        <v>0</v>
      </c>
      <c r="AD81" s="73">
        <f t="shared" si="37"/>
        <v>0</v>
      </c>
      <c r="AE81" s="31">
        <v>0</v>
      </c>
      <c r="AF81" s="73">
        <f t="shared" si="38"/>
        <v>0</v>
      </c>
      <c r="AG81" s="93">
        <f t="shared" si="39"/>
        <v>0</v>
      </c>
      <c r="AH81" s="31">
        <v>0</v>
      </c>
      <c r="AI81" s="101">
        <f t="shared" si="40"/>
        <v>0</v>
      </c>
      <c r="AJ81" s="109">
        <v>0</v>
      </c>
      <c r="AK81" s="110">
        <v>0</v>
      </c>
      <c r="AL81" s="111">
        <v>0</v>
      </c>
      <c r="AM81" s="112">
        <v>0</v>
      </c>
      <c r="AN81" s="92"/>
      <c r="AO81" s="37">
        <f t="shared" si="41"/>
        <v>4.3499999999999996</v>
      </c>
      <c r="AP81" s="94">
        <f t="shared" si="42"/>
        <v>3.0449999999999999</v>
      </c>
      <c r="AQ81" s="99">
        <f t="shared" si="43"/>
        <v>2.3924999999999996</v>
      </c>
      <c r="AR81" s="100">
        <f t="shared" si="44"/>
        <v>2.6874694502854828</v>
      </c>
      <c r="AS81" s="95">
        <f t="shared" si="45"/>
        <v>2.0444999999999998</v>
      </c>
      <c r="AT81" s="40">
        <f t="shared" si="46"/>
        <v>2.2965648029712309</v>
      </c>
      <c r="AU81" s="96">
        <f t="shared" si="47"/>
        <v>1.7834999999999999</v>
      </c>
      <c r="AV81" s="96">
        <f t="shared" si="48"/>
        <v>2.0033863174855417</v>
      </c>
      <c r="AW81" s="39">
        <f t="shared" si="49"/>
        <v>1.4267999999999998</v>
      </c>
      <c r="AX81" s="39">
        <f t="shared" si="50"/>
        <v>1.6027090539884334</v>
      </c>
      <c r="AY81" s="43">
        <f t="shared" si="51"/>
        <v>0.86999999999999988</v>
      </c>
      <c r="AZ81" s="42">
        <f t="shared" si="52"/>
        <v>0.43499999999999994</v>
      </c>
      <c r="BA81" s="44">
        <f t="shared" si="53"/>
        <v>0.26100000000000001</v>
      </c>
      <c r="BB81" s="47">
        <f t="shared" si="54"/>
        <v>0</v>
      </c>
      <c r="BC81" s="49">
        <f t="shared" si="55"/>
        <v>0.17399999999999999</v>
      </c>
      <c r="BD81" s="50">
        <f t="shared" si="56"/>
        <v>8.6999999999999994E-2</v>
      </c>
      <c r="BE81" s="51">
        <f t="shared" si="57"/>
        <v>8.6999999999999994E-2</v>
      </c>
      <c r="BF81" s="52">
        <f t="shared" si="58"/>
        <v>0.17399999999999999</v>
      </c>
      <c r="BG81" s="53">
        <f t="shared" si="59"/>
        <v>0.26100000000000001</v>
      </c>
      <c r="BH81" s="5"/>
    </row>
    <row r="82" spans="1:60" s="12" customFormat="1" ht="25.15" customHeight="1" x14ac:dyDescent="0.25">
      <c r="A82" s="58" t="s">
        <v>79</v>
      </c>
      <c r="B82" s="28">
        <f>V82</f>
        <v>0</v>
      </c>
      <c r="C82" s="28">
        <v>5.0999999999999996</v>
      </c>
      <c r="D82" s="28">
        <f t="shared" si="82"/>
        <v>0</v>
      </c>
      <c r="E82" s="28">
        <f>AB82</f>
        <v>0</v>
      </c>
      <c r="F82" s="28">
        <f t="shared" si="84"/>
        <v>0</v>
      </c>
      <c r="G82" s="28">
        <f t="shared" si="83"/>
        <v>0</v>
      </c>
      <c r="H82" s="28">
        <v>1.9</v>
      </c>
      <c r="I82" s="82">
        <f t="shared" si="85"/>
        <v>0</v>
      </c>
      <c r="J82" s="81">
        <f t="shared" si="86"/>
        <v>0</v>
      </c>
      <c r="K82" s="82">
        <f t="shared" si="87"/>
        <v>0</v>
      </c>
      <c r="L82" s="29">
        <v>1.37</v>
      </c>
      <c r="M82" s="30">
        <f t="shared" si="78"/>
        <v>8.370000000000001</v>
      </c>
      <c r="N82" s="147">
        <v>31</v>
      </c>
      <c r="O82" s="6"/>
      <c r="P82" s="171"/>
      <c r="Q82" s="21"/>
      <c r="R82" s="102"/>
      <c r="S82" s="108"/>
      <c r="T82" s="107"/>
      <c r="U82" s="31">
        <v>0</v>
      </c>
      <c r="V82" s="79">
        <f t="shared" si="33"/>
        <v>0</v>
      </c>
      <c r="W82" s="31">
        <v>0</v>
      </c>
      <c r="X82" s="73">
        <f t="shared" si="34"/>
        <v>0</v>
      </c>
      <c r="Y82" s="31">
        <v>0</v>
      </c>
      <c r="Z82" s="73">
        <f t="shared" si="35"/>
        <v>0</v>
      </c>
      <c r="AA82" s="31">
        <v>0</v>
      </c>
      <c r="AB82" s="73">
        <f t="shared" si="36"/>
        <v>0</v>
      </c>
      <c r="AC82" s="31">
        <v>0</v>
      </c>
      <c r="AD82" s="73">
        <f t="shared" si="37"/>
        <v>0</v>
      </c>
      <c r="AE82" s="31">
        <v>0</v>
      </c>
      <c r="AF82" s="73">
        <f t="shared" si="38"/>
        <v>0</v>
      </c>
      <c r="AG82" s="93">
        <f t="shared" si="39"/>
        <v>0</v>
      </c>
      <c r="AH82" s="31">
        <v>0</v>
      </c>
      <c r="AI82" s="101">
        <f t="shared" si="40"/>
        <v>0</v>
      </c>
      <c r="AJ82" s="109">
        <v>0</v>
      </c>
      <c r="AK82" s="110">
        <v>0</v>
      </c>
      <c r="AL82" s="111">
        <v>0</v>
      </c>
      <c r="AM82" s="112">
        <v>0</v>
      </c>
      <c r="AN82" s="92"/>
      <c r="AO82" s="37">
        <f t="shared" si="41"/>
        <v>3.5000000000000004</v>
      </c>
      <c r="AP82" s="94">
        <f t="shared" si="42"/>
        <v>2.4500000000000002</v>
      </c>
      <c r="AQ82" s="99">
        <f t="shared" si="43"/>
        <v>1.9250000000000003</v>
      </c>
      <c r="AR82" s="100">
        <f t="shared" si="44"/>
        <v>2.1596808252412578</v>
      </c>
      <c r="AS82" s="95">
        <f t="shared" si="45"/>
        <v>1.6450000000000002</v>
      </c>
      <c r="AT82" s="40">
        <f t="shared" si="46"/>
        <v>1.8455454324788931</v>
      </c>
      <c r="AU82" s="96">
        <f t="shared" si="47"/>
        <v>1.4350000000000001</v>
      </c>
      <c r="AV82" s="96">
        <f t="shared" si="48"/>
        <v>1.6099438879071193</v>
      </c>
      <c r="AW82" s="39">
        <f t="shared" si="49"/>
        <v>1.1479999999999999</v>
      </c>
      <c r="AX82" s="39">
        <f t="shared" si="50"/>
        <v>1.2879551103256954</v>
      </c>
      <c r="AY82" s="43">
        <f t="shared" si="51"/>
        <v>0.70000000000000007</v>
      </c>
      <c r="AZ82" s="42">
        <f t="shared" si="52"/>
        <v>0.35000000000000003</v>
      </c>
      <c r="BA82" s="44">
        <f t="shared" si="53"/>
        <v>0.21000000000000002</v>
      </c>
      <c r="BB82" s="47">
        <f t="shared" si="54"/>
        <v>0</v>
      </c>
      <c r="BC82" s="49">
        <f t="shared" si="55"/>
        <v>0.14000000000000001</v>
      </c>
      <c r="BD82" s="50">
        <f t="shared" si="56"/>
        <v>7.0000000000000007E-2</v>
      </c>
      <c r="BE82" s="51">
        <f t="shared" si="57"/>
        <v>7.0000000000000007E-2</v>
      </c>
      <c r="BF82" s="52">
        <f t="shared" si="58"/>
        <v>0.14000000000000001</v>
      </c>
      <c r="BG82" s="53">
        <f t="shared" si="59"/>
        <v>0.21000000000000002</v>
      </c>
      <c r="BH82" s="5"/>
    </row>
    <row r="83" spans="1:60" s="12" customFormat="1" ht="25.15" hidden="1" customHeight="1" x14ac:dyDescent="0.25">
      <c r="A83" s="58" t="s">
        <v>156</v>
      </c>
      <c r="B83" s="28">
        <f>V83</f>
        <v>0</v>
      </c>
      <c r="C83" s="28">
        <f>X83</f>
        <v>0</v>
      </c>
      <c r="D83" s="28">
        <f t="shared" si="82"/>
        <v>0</v>
      </c>
      <c r="E83" s="28">
        <v>6.9</v>
      </c>
      <c r="F83" s="28">
        <f t="shared" si="84"/>
        <v>0</v>
      </c>
      <c r="G83" s="28">
        <f t="shared" si="83"/>
        <v>0</v>
      </c>
      <c r="H83" s="28">
        <f>AI83</f>
        <v>0</v>
      </c>
      <c r="I83" s="82">
        <f t="shared" si="85"/>
        <v>0</v>
      </c>
      <c r="J83" s="81">
        <f t="shared" si="86"/>
        <v>0</v>
      </c>
      <c r="K83" s="82">
        <f t="shared" si="87"/>
        <v>0</v>
      </c>
      <c r="L83" s="29">
        <f>AM83</f>
        <v>0</v>
      </c>
      <c r="M83" s="30">
        <f t="shared" si="78"/>
        <v>6.9</v>
      </c>
      <c r="N83" s="147">
        <v>70</v>
      </c>
      <c r="O83" s="6"/>
      <c r="P83" s="171"/>
      <c r="Q83" s="21"/>
      <c r="R83" s="102"/>
      <c r="S83" s="108"/>
      <c r="T83" s="107"/>
      <c r="U83" s="31">
        <v>0</v>
      </c>
      <c r="V83" s="79">
        <f t="shared" si="33"/>
        <v>0</v>
      </c>
      <c r="W83" s="31">
        <v>0</v>
      </c>
      <c r="X83" s="73">
        <f t="shared" si="34"/>
        <v>0</v>
      </c>
      <c r="Y83" s="31">
        <v>0</v>
      </c>
      <c r="Z83" s="73">
        <f t="shared" si="35"/>
        <v>0</v>
      </c>
      <c r="AA83" s="31">
        <v>0</v>
      </c>
      <c r="AB83" s="73">
        <f t="shared" si="36"/>
        <v>0</v>
      </c>
      <c r="AC83" s="31">
        <v>0</v>
      </c>
      <c r="AD83" s="73">
        <f t="shared" si="37"/>
        <v>0</v>
      </c>
      <c r="AE83" s="31">
        <v>0</v>
      </c>
      <c r="AF83" s="73">
        <f t="shared" si="38"/>
        <v>0</v>
      </c>
      <c r="AG83" s="93">
        <f t="shared" si="39"/>
        <v>0</v>
      </c>
      <c r="AH83" s="31">
        <v>0</v>
      </c>
      <c r="AI83" s="101">
        <f t="shared" si="40"/>
        <v>0</v>
      </c>
      <c r="AJ83" s="109">
        <v>0</v>
      </c>
      <c r="AK83" s="110">
        <v>0</v>
      </c>
      <c r="AL83" s="111">
        <v>0</v>
      </c>
      <c r="AM83" s="112">
        <v>0</v>
      </c>
      <c r="AN83" s="92"/>
      <c r="AO83" s="37">
        <f t="shared" si="41"/>
        <v>3.45</v>
      </c>
      <c r="AP83" s="94">
        <f t="shared" si="42"/>
        <v>2.415</v>
      </c>
      <c r="AQ83" s="99">
        <f t="shared" si="43"/>
        <v>1.8975000000000002</v>
      </c>
      <c r="AR83" s="100">
        <f t="shared" si="44"/>
        <v>2.0769020206201017</v>
      </c>
      <c r="AS83" s="95">
        <f t="shared" si="45"/>
        <v>1.6215000000000002</v>
      </c>
      <c r="AT83" s="40">
        <f t="shared" si="46"/>
        <v>1.7748071812571777</v>
      </c>
      <c r="AU83" s="96">
        <f t="shared" si="47"/>
        <v>1.4145000000000001</v>
      </c>
      <c r="AV83" s="96">
        <f t="shared" si="48"/>
        <v>1.5482360517349849</v>
      </c>
      <c r="AW83" s="39">
        <f t="shared" si="49"/>
        <v>1.1315999999999999</v>
      </c>
      <c r="AX83" s="39">
        <f t="shared" si="50"/>
        <v>1.2385888413879877</v>
      </c>
      <c r="AY83" s="43">
        <f t="shared" si="51"/>
        <v>0.69000000000000006</v>
      </c>
      <c r="AZ83" s="42">
        <f t="shared" si="52"/>
        <v>0.34500000000000003</v>
      </c>
      <c r="BA83" s="44">
        <f t="shared" si="53"/>
        <v>0.20700000000000002</v>
      </c>
      <c r="BB83" s="47">
        <f t="shared" si="54"/>
        <v>0</v>
      </c>
      <c r="BC83" s="49">
        <f t="shared" si="55"/>
        <v>0.13800000000000001</v>
      </c>
      <c r="BD83" s="50">
        <f t="shared" si="56"/>
        <v>6.9000000000000006E-2</v>
      </c>
      <c r="BE83" s="51">
        <f t="shared" si="57"/>
        <v>6.9000000000000006E-2</v>
      </c>
      <c r="BF83" s="52">
        <f t="shared" si="58"/>
        <v>0.13800000000000001</v>
      </c>
      <c r="BG83" s="53">
        <f t="shared" si="59"/>
        <v>0.20700000000000002</v>
      </c>
      <c r="BH83" s="5"/>
    </row>
    <row r="84" spans="1:60" s="12" customFormat="1" ht="25.15" customHeight="1" x14ac:dyDescent="0.25">
      <c r="A84" s="58" t="s">
        <v>112</v>
      </c>
      <c r="B84" s="28">
        <v>0.4</v>
      </c>
      <c r="C84" s="28">
        <v>1.8</v>
      </c>
      <c r="D84" s="28">
        <v>1.8</v>
      </c>
      <c r="E84" s="28">
        <f t="shared" ref="E84:E94" si="88">AB84</f>
        <v>0</v>
      </c>
      <c r="F84" s="28">
        <f t="shared" si="84"/>
        <v>0</v>
      </c>
      <c r="G84" s="28">
        <f t="shared" si="83"/>
        <v>0</v>
      </c>
      <c r="H84" s="28">
        <v>1.4</v>
      </c>
      <c r="I84" s="82">
        <f t="shared" si="85"/>
        <v>0</v>
      </c>
      <c r="J84" s="81">
        <f t="shared" si="86"/>
        <v>0</v>
      </c>
      <c r="K84" s="82">
        <f t="shared" si="87"/>
        <v>0</v>
      </c>
      <c r="L84" s="29">
        <f>AM84</f>
        <v>0</v>
      </c>
      <c r="M84" s="30">
        <f t="shared" si="78"/>
        <v>5.4</v>
      </c>
      <c r="N84" s="147">
        <v>32</v>
      </c>
      <c r="O84" s="6"/>
      <c r="P84" s="171"/>
      <c r="Q84" s="21"/>
      <c r="R84" s="102"/>
      <c r="S84" s="108"/>
      <c r="T84" s="107"/>
      <c r="U84" s="31">
        <v>0</v>
      </c>
      <c r="V84" s="79">
        <f t="shared" ref="V84:V102" si="89">U84*V75</f>
        <v>0</v>
      </c>
      <c r="W84" s="31">
        <v>0</v>
      </c>
      <c r="X84" s="73">
        <f t="shared" ref="X84:X102" si="90">W84*X75</f>
        <v>0</v>
      </c>
      <c r="Y84" s="31">
        <v>0</v>
      </c>
      <c r="Z84" s="73">
        <f t="shared" ref="Z84:Z102" si="91">Y84*Z75</f>
        <v>0</v>
      </c>
      <c r="AA84" s="31">
        <v>0</v>
      </c>
      <c r="AB84" s="73">
        <f t="shared" ref="AB84:AB102" si="92">AA84*AB75</f>
        <v>0</v>
      </c>
      <c r="AC84" s="31">
        <v>0</v>
      </c>
      <c r="AD84" s="73">
        <f t="shared" ref="AD84:AD102" si="93">AC84*AD75</f>
        <v>0</v>
      </c>
      <c r="AE84" s="31">
        <v>0</v>
      </c>
      <c r="AF84" s="73">
        <f t="shared" ref="AF84:AF102" si="94">AE84*AF75</f>
        <v>0</v>
      </c>
      <c r="AG84" s="93">
        <f t="shared" ref="AG84:AG102" si="95">V84+X84+Z84+AB84+AD84+AF84</f>
        <v>0</v>
      </c>
      <c r="AH84" s="31">
        <v>0</v>
      </c>
      <c r="AI84" s="101">
        <f t="shared" ref="AI84:AI102" si="96">AH84*AI75</f>
        <v>0</v>
      </c>
      <c r="AJ84" s="109">
        <v>0</v>
      </c>
      <c r="AK84" s="110">
        <v>0</v>
      </c>
      <c r="AL84" s="111">
        <v>0</v>
      </c>
      <c r="AM84" s="112">
        <v>0</v>
      </c>
      <c r="AN84" s="92"/>
      <c r="AO84" s="37">
        <f t="shared" ref="AO84:AO102" si="97">(M84-L84)/100*50</f>
        <v>2.7</v>
      </c>
      <c r="AP84" s="94">
        <f t="shared" ref="AP84:AP102" si="98">(M84-L84)/100*35</f>
        <v>1.8900000000000001</v>
      </c>
      <c r="AQ84" s="99">
        <f t="shared" ref="AQ84:AQ102" si="99">(M84-L84)/100*27.5</f>
        <v>1.4850000000000001</v>
      </c>
      <c r="AR84" s="100">
        <f t="shared" ref="AR84:AR102" si="100">(M84-L84)/100*AR80+AQ84</f>
        <v>1.6078171192003847</v>
      </c>
      <c r="AS84" s="95">
        <f t="shared" ref="AS84:AS102" si="101">(M84-L84)/100*23.5</f>
        <v>1.2690000000000001</v>
      </c>
      <c r="AT84" s="40">
        <f t="shared" ref="AT84:AT102" si="102">(M84-L84)/100*AT80+AS84</f>
        <v>1.3739528109530561</v>
      </c>
      <c r="AU84" s="96">
        <f t="shared" ref="AU84:AU102" si="103">(M84-L84)/100*20.5</f>
        <v>1.1070000000000002</v>
      </c>
      <c r="AV84" s="96">
        <f t="shared" ref="AV84:AV102" si="104">(M84-L84)/100*AV80+AU84</f>
        <v>1.1985545797675596</v>
      </c>
      <c r="AW84" s="39">
        <f t="shared" ref="AW84:AW102" si="105">(M84-L84)/100*16.4</f>
        <v>0.88560000000000005</v>
      </c>
      <c r="AX84" s="39">
        <f t="shared" ref="AX84:AX102" si="106">(M84-L84)/100*AX80+AW84</f>
        <v>0.95884366381404762</v>
      </c>
      <c r="AY84" s="43">
        <f t="shared" ref="AY84:AY102" si="107">(M84-L84)/100*10</f>
        <v>0.54</v>
      </c>
      <c r="AZ84" s="42">
        <f t="shared" ref="AZ84:AZ102" si="108">(M84-L84)/100*5</f>
        <v>0.27</v>
      </c>
      <c r="BA84" s="44">
        <f t="shared" ref="BA84:BA102" si="109">(M84-L84)/100*3</f>
        <v>0.16200000000000003</v>
      </c>
      <c r="BB84" s="47">
        <f t="shared" ref="BB84:BB102" si="110">(M84-L84)/100*BB80</f>
        <v>0</v>
      </c>
      <c r="BC84" s="49">
        <f t="shared" ref="BC84:BC102" si="111">(M84-L84)/100*2</f>
        <v>0.10800000000000001</v>
      </c>
      <c r="BD84" s="50">
        <f t="shared" ref="BD84:BD102" si="112">(M84-L84)/100*1</f>
        <v>5.4000000000000006E-2</v>
      </c>
      <c r="BE84" s="51">
        <f t="shared" ref="BE84:BE102" si="113">(M84-L84)/100*1</f>
        <v>5.4000000000000006E-2</v>
      </c>
      <c r="BF84" s="52">
        <f t="shared" ref="BF84:BF102" si="114">(M84-L84)/100*2</f>
        <v>0.10800000000000001</v>
      </c>
      <c r="BG84" s="53">
        <f t="shared" ref="BG84:BG102" si="115">(M84-L84)/100*3</f>
        <v>0.16200000000000003</v>
      </c>
      <c r="BH84" s="5"/>
    </row>
    <row r="85" spans="1:60" s="12" customFormat="1" ht="25.15" customHeight="1" x14ac:dyDescent="0.25">
      <c r="A85" s="58" t="s">
        <v>150</v>
      </c>
      <c r="B85" s="28">
        <f>V85</f>
        <v>0</v>
      </c>
      <c r="C85" s="28">
        <v>5.4</v>
      </c>
      <c r="D85" s="28">
        <f t="shared" ref="D85:D91" si="116">Z85</f>
        <v>0</v>
      </c>
      <c r="E85" s="28">
        <f t="shared" si="88"/>
        <v>0</v>
      </c>
      <c r="F85" s="28">
        <f t="shared" si="84"/>
        <v>0</v>
      </c>
      <c r="G85" s="28">
        <f t="shared" si="83"/>
        <v>0</v>
      </c>
      <c r="H85" s="28">
        <f>AI85</f>
        <v>0</v>
      </c>
      <c r="I85" s="82">
        <f t="shared" si="85"/>
        <v>0</v>
      </c>
      <c r="J85" s="81">
        <f t="shared" si="86"/>
        <v>0</v>
      </c>
      <c r="K85" s="82">
        <f t="shared" si="87"/>
        <v>0</v>
      </c>
      <c r="L85" s="29">
        <f>AM85</f>
        <v>0</v>
      </c>
      <c r="M85" s="30">
        <f t="shared" si="78"/>
        <v>5.4</v>
      </c>
      <c r="N85" s="147">
        <v>33</v>
      </c>
      <c r="O85" s="6"/>
      <c r="P85" s="171"/>
      <c r="Q85" s="21"/>
      <c r="R85" s="102"/>
      <c r="S85" s="108"/>
      <c r="T85" s="107"/>
      <c r="U85" s="31">
        <v>0</v>
      </c>
      <c r="V85" s="79">
        <f t="shared" si="89"/>
        <v>0</v>
      </c>
      <c r="W85" s="31">
        <v>0</v>
      </c>
      <c r="X85" s="73">
        <f t="shared" si="90"/>
        <v>0</v>
      </c>
      <c r="Y85" s="31">
        <v>0</v>
      </c>
      <c r="Z85" s="73">
        <f t="shared" si="91"/>
        <v>0</v>
      </c>
      <c r="AA85" s="31">
        <v>0</v>
      </c>
      <c r="AB85" s="73">
        <f t="shared" si="92"/>
        <v>0</v>
      </c>
      <c r="AC85" s="31">
        <v>0</v>
      </c>
      <c r="AD85" s="73">
        <f t="shared" si="93"/>
        <v>0</v>
      </c>
      <c r="AE85" s="31">
        <v>0</v>
      </c>
      <c r="AF85" s="73">
        <f t="shared" si="94"/>
        <v>0</v>
      </c>
      <c r="AG85" s="93">
        <f t="shared" si="95"/>
        <v>0</v>
      </c>
      <c r="AH85" s="31">
        <v>0</v>
      </c>
      <c r="AI85" s="101">
        <f t="shared" si="96"/>
        <v>0</v>
      </c>
      <c r="AJ85" s="109">
        <v>0</v>
      </c>
      <c r="AK85" s="110">
        <v>0</v>
      </c>
      <c r="AL85" s="111">
        <v>0</v>
      </c>
      <c r="AM85" s="112">
        <v>0</v>
      </c>
      <c r="AN85" s="92"/>
      <c r="AO85" s="37">
        <f t="shared" si="97"/>
        <v>2.7</v>
      </c>
      <c r="AP85" s="94">
        <f t="shared" si="98"/>
        <v>1.8900000000000001</v>
      </c>
      <c r="AQ85" s="99">
        <f t="shared" si="99"/>
        <v>1.4850000000000001</v>
      </c>
      <c r="AR85" s="100">
        <f t="shared" si="100"/>
        <v>1.6301233503154162</v>
      </c>
      <c r="AS85" s="95">
        <f t="shared" si="101"/>
        <v>1.2690000000000001</v>
      </c>
      <c r="AT85" s="40">
        <f t="shared" si="102"/>
        <v>1.3930144993604465</v>
      </c>
      <c r="AU85" s="96">
        <f t="shared" si="103"/>
        <v>1.1070000000000002</v>
      </c>
      <c r="AV85" s="96">
        <f t="shared" si="104"/>
        <v>1.2151828611442195</v>
      </c>
      <c r="AW85" s="39">
        <f t="shared" si="105"/>
        <v>0.88560000000000005</v>
      </c>
      <c r="AX85" s="39">
        <f t="shared" si="106"/>
        <v>0.97214628891537547</v>
      </c>
      <c r="AY85" s="43">
        <f t="shared" si="107"/>
        <v>0.54</v>
      </c>
      <c r="AZ85" s="42">
        <f t="shared" si="108"/>
        <v>0.27</v>
      </c>
      <c r="BA85" s="44">
        <f t="shared" si="109"/>
        <v>0.16200000000000003</v>
      </c>
      <c r="BB85" s="47">
        <f t="shared" si="110"/>
        <v>0</v>
      </c>
      <c r="BC85" s="49">
        <f t="shared" si="111"/>
        <v>0.10800000000000001</v>
      </c>
      <c r="BD85" s="50">
        <f t="shared" si="112"/>
        <v>5.4000000000000006E-2</v>
      </c>
      <c r="BE85" s="51">
        <f t="shared" si="113"/>
        <v>5.4000000000000006E-2</v>
      </c>
      <c r="BF85" s="52">
        <f t="shared" si="114"/>
        <v>0.10800000000000001</v>
      </c>
      <c r="BG85" s="53">
        <f t="shared" si="115"/>
        <v>0.16200000000000003</v>
      </c>
      <c r="BH85" s="5"/>
    </row>
    <row r="86" spans="1:60" s="12" customFormat="1" ht="25.15" hidden="1" customHeight="1" x14ac:dyDescent="0.25">
      <c r="A86" s="58" t="s">
        <v>96</v>
      </c>
      <c r="B86" s="28">
        <v>0.4</v>
      </c>
      <c r="C86" s="28">
        <v>3.6</v>
      </c>
      <c r="D86" s="28">
        <f t="shared" si="116"/>
        <v>0</v>
      </c>
      <c r="E86" s="28">
        <f t="shared" si="88"/>
        <v>0</v>
      </c>
      <c r="F86" s="28">
        <f t="shared" si="84"/>
        <v>0</v>
      </c>
      <c r="G86" s="28">
        <f t="shared" si="83"/>
        <v>0</v>
      </c>
      <c r="H86" s="28">
        <v>0.3</v>
      </c>
      <c r="I86" s="82">
        <f t="shared" si="85"/>
        <v>0</v>
      </c>
      <c r="J86" s="81">
        <f t="shared" si="86"/>
        <v>0</v>
      </c>
      <c r="K86" s="82">
        <f t="shared" si="87"/>
        <v>0</v>
      </c>
      <c r="L86" s="29">
        <v>1.06</v>
      </c>
      <c r="M86" s="30">
        <f t="shared" si="78"/>
        <v>5.3599999999999994</v>
      </c>
      <c r="N86" s="147">
        <v>73</v>
      </c>
      <c r="O86" s="6"/>
      <c r="P86" s="171"/>
      <c r="Q86" s="21"/>
      <c r="R86" s="102"/>
      <c r="S86" s="108"/>
      <c r="T86" s="107"/>
      <c r="U86" s="31">
        <v>0</v>
      </c>
      <c r="V86" s="79">
        <f t="shared" si="89"/>
        <v>0</v>
      </c>
      <c r="W86" s="31">
        <v>0</v>
      </c>
      <c r="X86" s="73">
        <f t="shared" si="90"/>
        <v>0</v>
      </c>
      <c r="Y86" s="31">
        <v>0</v>
      </c>
      <c r="Z86" s="73">
        <f t="shared" si="91"/>
        <v>0</v>
      </c>
      <c r="AA86" s="31">
        <v>0</v>
      </c>
      <c r="AB86" s="73">
        <f t="shared" si="92"/>
        <v>0</v>
      </c>
      <c r="AC86" s="31">
        <v>0</v>
      </c>
      <c r="AD86" s="73">
        <f t="shared" si="93"/>
        <v>0</v>
      </c>
      <c r="AE86" s="31">
        <v>0</v>
      </c>
      <c r="AF86" s="73">
        <f t="shared" si="94"/>
        <v>0</v>
      </c>
      <c r="AG86" s="93">
        <f t="shared" si="95"/>
        <v>0</v>
      </c>
      <c r="AH86" s="31">
        <v>0</v>
      </c>
      <c r="AI86" s="101">
        <f t="shared" si="96"/>
        <v>0</v>
      </c>
      <c r="AJ86" s="109">
        <v>0</v>
      </c>
      <c r="AK86" s="110">
        <v>0</v>
      </c>
      <c r="AL86" s="111">
        <v>0</v>
      </c>
      <c r="AM86" s="112">
        <v>0</v>
      </c>
      <c r="AN86" s="92"/>
      <c r="AO86" s="37">
        <f t="shared" si="97"/>
        <v>2.1499999999999995</v>
      </c>
      <c r="AP86" s="94">
        <f t="shared" si="98"/>
        <v>1.5049999999999997</v>
      </c>
      <c r="AQ86" s="99">
        <f t="shared" si="99"/>
        <v>1.1824999999999997</v>
      </c>
      <c r="AR86" s="100">
        <f t="shared" si="100"/>
        <v>1.2753662754853736</v>
      </c>
      <c r="AS86" s="95">
        <f t="shared" si="101"/>
        <v>1.0104999999999997</v>
      </c>
      <c r="AT86" s="40">
        <f t="shared" si="102"/>
        <v>1.0898584535965921</v>
      </c>
      <c r="AU86" s="96">
        <f t="shared" si="103"/>
        <v>0.88149999999999984</v>
      </c>
      <c r="AV86" s="96">
        <f t="shared" si="104"/>
        <v>0.95072758718000594</v>
      </c>
      <c r="AW86" s="39">
        <f t="shared" si="105"/>
        <v>0.70519999999999972</v>
      </c>
      <c r="AX86" s="39">
        <f t="shared" si="106"/>
        <v>0.76058206974400466</v>
      </c>
      <c r="AY86" s="43">
        <f t="shared" si="107"/>
        <v>0.42999999999999988</v>
      </c>
      <c r="AZ86" s="42">
        <f t="shared" si="108"/>
        <v>0.21499999999999994</v>
      </c>
      <c r="BA86" s="44">
        <f t="shared" si="109"/>
        <v>0.12899999999999998</v>
      </c>
      <c r="BB86" s="47">
        <f t="shared" si="110"/>
        <v>0</v>
      </c>
      <c r="BC86" s="49">
        <f t="shared" si="111"/>
        <v>8.5999999999999979E-2</v>
      </c>
      <c r="BD86" s="50">
        <f t="shared" si="112"/>
        <v>4.299999999999999E-2</v>
      </c>
      <c r="BE86" s="51">
        <f t="shared" si="113"/>
        <v>4.299999999999999E-2</v>
      </c>
      <c r="BF86" s="52">
        <f t="shared" si="114"/>
        <v>8.5999999999999979E-2</v>
      </c>
      <c r="BG86" s="53">
        <f t="shared" si="115"/>
        <v>0.12899999999999998</v>
      </c>
      <c r="BH86" s="5"/>
    </row>
    <row r="87" spans="1:60" s="12" customFormat="1" ht="25.15" customHeight="1" x14ac:dyDescent="0.25">
      <c r="A87" s="58" t="s">
        <v>88</v>
      </c>
      <c r="B87" s="28">
        <f>V87</f>
        <v>0</v>
      </c>
      <c r="C87" s="28">
        <v>0.3</v>
      </c>
      <c r="D87" s="28">
        <f t="shared" si="116"/>
        <v>0</v>
      </c>
      <c r="E87" s="28">
        <f t="shared" si="88"/>
        <v>0</v>
      </c>
      <c r="F87" s="28">
        <f t="shared" si="84"/>
        <v>0</v>
      </c>
      <c r="G87" s="28">
        <v>3.6</v>
      </c>
      <c r="H87" s="28">
        <v>0.1</v>
      </c>
      <c r="I87" s="82">
        <f t="shared" si="85"/>
        <v>0</v>
      </c>
      <c r="J87" s="81">
        <f t="shared" si="86"/>
        <v>0</v>
      </c>
      <c r="K87" s="82">
        <f t="shared" si="87"/>
        <v>0</v>
      </c>
      <c r="L87" s="29">
        <v>0.99</v>
      </c>
      <c r="M87" s="30">
        <f t="shared" si="78"/>
        <v>4.99</v>
      </c>
      <c r="N87" s="147">
        <v>34</v>
      </c>
      <c r="O87" s="6"/>
      <c r="P87" s="171"/>
      <c r="Q87" s="21"/>
      <c r="R87" s="102"/>
      <c r="S87" s="108"/>
      <c r="T87" s="107"/>
      <c r="U87" s="31">
        <v>0</v>
      </c>
      <c r="V87" s="79">
        <f t="shared" si="89"/>
        <v>0</v>
      </c>
      <c r="W87" s="31">
        <v>0</v>
      </c>
      <c r="X87" s="73">
        <f t="shared" si="90"/>
        <v>0</v>
      </c>
      <c r="Y87" s="31">
        <v>0</v>
      </c>
      <c r="Z87" s="73">
        <f t="shared" si="91"/>
        <v>0</v>
      </c>
      <c r="AA87" s="31">
        <v>0</v>
      </c>
      <c r="AB87" s="73">
        <f t="shared" si="92"/>
        <v>0</v>
      </c>
      <c r="AC87" s="31">
        <v>0</v>
      </c>
      <c r="AD87" s="73">
        <f t="shared" si="93"/>
        <v>0</v>
      </c>
      <c r="AE87" s="31">
        <v>0</v>
      </c>
      <c r="AF87" s="73">
        <f t="shared" si="94"/>
        <v>0</v>
      </c>
      <c r="AG87" s="93">
        <f t="shared" si="95"/>
        <v>0</v>
      </c>
      <c r="AH87" s="31">
        <v>0</v>
      </c>
      <c r="AI87" s="101">
        <f t="shared" si="96"/>
        <v>0</v>
      </c>
      <c r="AJ87" s="109">
        <v>0</v>
      </c>
      <c r="AK87" s="110">
        <v>0</v>
      </c>
      <c r="AL87" s="111">
        <v>0</v>
      </c>
      <c r="AM87" s="112">
        <v>0</v>
      </c>
      <c r="AN87" s="92"/>
      <c r="AO87" s="37">
        <f t="shared" si="97"/>
        <v>2</v>
      </c>
      <c r="AP87" s="94">
        <f t="shared" si="98"/>
        <v>1.4000000000000001</v>
      </c>
      <c r="AQ87" s="99">
        <f t="shared" si="99"/>
        <v>1.1000000000000001</v>
      </c>
      <c r="AR87" s="100">
        <f t="shared" si="100"/>
        <v>1.1830760808248042</v>
      </c>
      <c r="AS87" s="95">
        <f t="shared" si="101"/>
        <v>0.94000000000000006</v>
      </c>
      <c r="AT87" s="40">
        <f t="shared" si="102"/>
        <v>1.0109922872502872</v>
      </c>
      <c r="AU87" s="96">
        <f t="shared" si="103"/>
        <v>0.82000000000000006</v>
      </c>
      <c r="AV87" s="96">
        <f t="shared" si="104"/>
        <v>0.88192944206939949</v>
      </c>
      <c r="AW87" s="39">
        <f t="shared" si="105"/>
        <v>0.65599999999999992</v>
      </c>
      <c r="AX87" s="39">
        <f t="shared" si="106"/>
        <v>0.70554355365551946</v>
      </c>
      <c r="AY87" s="43">
        <f t="shared" si="107"/>
        <v>0.4</v>
      </c>
      <c r="AZ87" s="42">
        <f t="shared" si="108"/>
        <v>0.2</v>
      </c>
      <c r="BA87" s="44">
        <f t="shared" si="109"/>
        <v>0.12</v>
      </c>
      <c r="BB87" s="47">
        <f t="shared" si="110"/>
        <v>0</v>
      </c>
      <c r="BC87" s="49">
        <f t="shared" si="111"/>
        <v>0.08</v>
      </c>
      <c r="BD87" s="50">
        <f t="shared" si="112"/>
        <v>0.04</v>
      </c>
      <c r="BE87" s="51">
        <f t="shared" si="113"/>
        <v>0.04</v>
      </c>
      <c r="BF87" s="52">
        <f t="shared" si="114"/>
        <v>0.08</v>
      </c>
      <c r="BG87" s="53">
        <f t="shared" si="115"/>
        <v>0.12</v>
      </c>
      <c r="BH87" s="5"/>
    </row>
    <row r="88" spans="1:60" s="12" customFormat="1" ht="25.15" customHeight="1" x14ac:dyDescent="0.25">
      <c r="A88" s="58" t="s">
        <v>100</v>
      </c>
      <c r="B88" s="28">
        <v>1.2</v>
      </c>
      <c r="C88" s="28">
        <v>3.6</v>
      </c>
      <c r="D88" s="28">
        <f t="shared" si="116"/>
        <v>0</v>
      </c>
      <c r="E88" s="28">
        <f t="shared" si="88"/>
        <v>0</v>
      </c>
      <c r="F88" s="28">
        <f t="shared" si="84"/>
        <v>0</v>
      </c>
      <c r="G88" s="28">
        <f>AF88</f>
        <v>0</v>
      </c>
      <c r="H88" s="28">
        <f>AI88</f>
        <v>0</v>
      </c>
      <c r="I88" s="82">
        <f t="shared" si="85"/>
        <v>0</v>
      </c>
      <c r="J88" s="81">
        <f t="shared" si="86"/>
        <v>0</v>
      </c>
      <c r="K88" s="82">
        <f t="shared" si="87"/>
        <v>0</v>
      </c>
      <c r="L88" s="29">
        <f>AM88</f>
        <v>0</v>
      </c>
      <c r="M88" s="30">
        <f t="shared" si="78"/>
        <v>4.8</v>
      </c>
      <c r="N88" s="147">
        <v>35</v>
      </c>
      <c r="O88" s="6"/>
      <c r="P88" s="171"/>
      <c r="Q88" s="21"/>
      <c r="R88" s="102"/>
      <c r="S88" s="108"/>
      <c r="T88" s="107"/>
      <c r="U88" s="31">
        <v>0</v>
      </c>
      <c r="V88" s="79">
        <f t="shared" si="89"/>
        <v>0</v>
      </c>
      <c r="W88" s="31">
        <v>0</v>
      </c>
      <c r="X88" s="73">
        <f t="shared" si="90"/>
        <v>0</v>
      </c>
      <c r="Y88" s="31">
        <v>0</v>
      </c>
      <c r="Z88" s="73">
        <f t="shared" si="91"/>
        <v>0</v>
      </c>
      <c r="AA88" s="31">
        <v>0</v>
      </c>
      <c r="AB88" s="73">
        <f t="shared" si="92"/>
        <v>0</v>
      </c>
      <c r="AC88" s="31">
        <v>0</v>
      </c>
      <c r="AD88" s="73">
        <f t="shared" si="93"/>
        <v>0</v>
      </c>
      <c r="AE88" s="31">
        <v>0</v>
      </c>
      <c r="AF88" s="73">
        <f t="shared" si="94"/>
        <v>0</v>
      </c>
      <c r="AG88" s="93">
        <f t="shared" si="95"/>
        <v>0</v>
      </c>
      <c r="AH88" s="31">
        <v>0</v>
      </c>
      <c r="AI88" s="101">
        <f t="shared" si="96"/>
        <v>0</v>
      </c>
      <c r="AJ88" s="109">
        <v>0</v>
      </c>
      <c r="AK88" s="110">
        <v>0</v>
      </c>
      <c r="AL88" s="111">
        <v>0</v>
      </c>
      <c r="AM88" s="112">
        <v>0</v>
      </c>
      <c r="AN88" s="92"/>
      <c r="AO88" s="37">
        <f t="shared" si="97"/>
        <v>2.4</v>
      </c>
      <c r="AP88" s="94">
        <f t="shared" si="98"/>
        <v>1.68</v>
      </c>
      <c r="AQ88" s="99">
        <f t="shared" si="99"/>
        <v>1.32</v>
      </c>
      <c r="AR88" s="100">
        <f t="shared" si="100"/>
        <v>1.3971752217216185</v>
      </c>
      <c r="AS88" s="95">
        <f t="shared" si="101"/>
        <v>1.1280000000000001</v>
      </c>
      <c r="AT88" s="40">
        <f t="shared" si="102"/>
        <v>1.1939497349257469</v>
      </c>
      <c r="AU88" s="96">
        <f t="shared" si="103"/>
        <v>0.98399999999999999</v>
      </c>
      <c r="AV88" s="96">
        <f t="shared" si="104"/>
        <v>1.0415306198288428</v>
      </c>
      <c r="AW88" s="39">
        <f t="shared" si="105"/>
        <v>0.7871999999999999</v>
      </c>
      <c r="AX88" s="39">
        <f t="shared" si="106"/>
        <v>0.83322449586307423</v>
      </c>
      <c r="AY88" s="43">
        <f t="shared" si="107"/>
        <v>0.48</v>
      </c>
      <c r="AZ88" s="42">
        <f t="shared" si="108"/>
        <v>0.24</v>
      </c>
      <c r="BA88" s="44">
        <f t="shared" si="109"/>
        <v>0.14400000000000002</v>
      </c>
      <c r="BB88" s="47">
        <f t="shared" si="110"/>
        <v>0</v>
      </c>
      <c r="BC88" s="49">
        <f t="shared" si="111"/>
        <v>9.6000000000000002E-2</v>
      </c>
      <c r="BD88" s="50">
        <f t="shared" si="112"/>
        <v>4.8000000000000001E-2</v>
      </c>
      <c r="BE88" s="51">
        <f t="shared" si="113"/>
        <v>4.8000000000000001E-2</v>
      </c>
      <c r="BF88" s="52">
        <f t="shared" si="114"/>
        <v>9.6000000000000002E-2</v>
      </c>
      <c r="BG88" s="53">
        <f t="shared" si="115"/>
        <v>0.14400000000000002</v>
      </c>
      <c r="BH88" s="5"/>
    </row>
    <row r="89" spans="1:60" s="12" customFormat="1" ht="25.15" customHeight="1" x14ac:dyDescent="0.25">
      <c r="A89" s="58" t="s">
        <v>143</v>
      </c>
      <c r="B89" s="28">
        <v>3.3</v>
      </c>
      <c r="C89" s="28">
        <f>X89</f>
        <v>0</v>
      </c>
      <c r="D89" s="28">
        <f t="shared" si="116"/>
        <v>0</v>
      </c>
      <c r="E89" s="28">
        <f t="shared" si="88"/>
        <v>0</v>
      </c>
      <c r="F89" s="28">
        <f t="shared" si="84"/>
        <v>0</v>
      </c>
      <c r="G89" s="28">
        <f>AF89</f>
        <v>0</v>
      </c>
      <c r="H89" s="28">
        <v>0.4</v>
      </c>
      <c r="I89" s="82">
        <f t="shared" si="85"/>
        <v>0</v>
      </c>
      <c r="J89" s="81">
        <f t="shared" si="86"/>
        <v>0</v>
      </c>
      <c r="K89" s="82">
        <f t="shared" si="87"/>
        <v>0</v>
      </c>
      <c r="L89" s="29">
        <v>0.77</v>
      </c>
      <c r="M89" s="30">
        <f t="shared" si="78"/>
        <v>4.47</v>
      </c>
      <c r="N89" s="147">
        <v>36</v>
      </c>
      <c r="O89" s="6"/>
      <c r="P89" s="171"/>
      <c r="Q89" s="21"/>
      <c r="R89" s="102"/>
      <c r="S89" s="108"/>
      <c r="T89" s="107"/>
      <c r="U89" s="31">
        <v>0</v>
      </c>
      <c r="V89" s="79">
        <f t="shared" si="89"/>
        <v>0</v>
      </c>
      <c r="W89" s="31">
        <v>0</v>
      </c>
      <c r="X89" s="73">
        <f t="shared" si="90"/>
        <v>0</v>
      </c>
      <c r="Y89" s="31">
        <v>0</v>
      </c>
      <c r="Z89" s="73">
        <f t="shared" si="91"/>
        <v>0</v>
      </c>
      <c r="AA89" s="31">
        <v>0</v>
      </c>
      <c r="AB89" s="73">
        <f t="shared" si="92"/>
        <v>0</v>
      </c>
      <c r="AC89" s="31">
        <v>0</v>
      </c>
      <c r="AD89" s="73">
        <f t="shared" si="93"/>
        <v>0</v>
      </c>
      <c r="AE89" s="31">
        <v>0</v>
      </c>
      <c r="AF89" s="73">
        <f t="shared" si="94"/>
        <v>0</v>
      </c>
      <c r="AG89" s="93">
        <f t="shared" si="95"/>
        <v>0</v>
      </c>
      <c r="AH89" s="31">
        <v>0</v>
      </c>
      <c r="AI89" s="101">
        <f t="shared" si="96"/>
        <v>0</v>
      </c>
      <c r="AJ89" s="109">
        <v>0</v>
      </c>
      <c r="AK89" s="110">
        <v>0</v>
      </c>
      <c r="AL89" s="111">
        <v>0</v>
      </c>
      <c r="AM89" s="112">
        <v>0</v>
      </c>
      <c r="AN89" s="92"/>
      <c r="AO89" s="37">
        <f t="shared" si="97"/>
        <v>1.8499999999999999</v>
      </c>
      <c r="AP89" s="94">
        <f t="shared" si="98"/>
        <v>1.2949999999999999</v>
      </c>
      <c r="AQ89" s="99">
        <f t="shared" si="99"/>
        <v>1.0174999999999998</v>
      </c>
      <c r="AR89" s="100">
        <f t="shared" si="100"/>
        <v>1.0778145639616703</v>
      </c>
      <c r="AS89" s="95">
        <f t="shared" si="101"/>
        <v>0.86949999999999994</v>
      </c>
      <c r="AT89" s="40">
        <f t="shared" si="102"/>
        <v>0.92104153647633646</v>
      </c>
      <c r="AU89" s="96">
        <f t="shared" si="103"/>
        <v>0.75849999999999995</v>
      </c>
      <c r="AV89" s="96">
        <f t="shared" si="104"/>
        <v>0.80346176586233609</v>
      </c>
      <c r="AW89" s="39">
        <f t="shared" si="105"/>
        <v>0.6067999999999999</v>
      </c>
      <c r="AX89" s="39">
        <f t="shared" si="106"/>
        <v>0.64276941268986876</v>
      </c>
      <c r="AY89" s="43">
        <f t="shared" si="107"/>
        <v>0.37</v>
      </c>
      <c r="AZ89" s="42">
        <f t="shared" si="108"/>
        <v>0.185</v>
      </c>
      <c r="BA89" s="44">
        <f t="shared" si="109"/>
        <v>0.11099999999999999</v>
      </c>
      <c r="BB89" s="47">
        <f t="shared" si="110"/>
        <v>0</v>
      </c>
      <c r="BC89" s="49">
        <f t="shared" si="111"/>
        <v>7.3999999999999996E-2</v>
      </c>
      <c r="BD89" s="50">
        <f t="shared" si="112"/>
        <v>3.6999999999999998E-2</v>
      </c>
      <c r="BE89" s="51">
        <f t="shared" si="113"/>
        <v>3.6999999999999998E-2</v>
      </c>
      <c r="BF89" s="52">
        <f t="shared" si="114"/>
        <v>7.3999999999999996E-2</v>
      </c>
      <c r="BG89" s="53">
        <f t="shared" si="115"/>
        <v>0.11099999999999999</v>
      </c>
      <c r="BH89" s="5"/>
    </row>
    <row r="90" spans="1:60" s="12" customFormat="1" ht="25.15" hidden="1" customHeight="1" x14ac:dyDescent="0.25">
      <c r="A90" s="58" t="s">
        <v>95</v>
      </c>
      <c r="B90" s="28">
        <f>V90</f>
        <v>0</v>
      </c>
      <c r="C90" s="28">
        <v>3.6</v>
      </c>
      <c r="D90" s="28">
        <f t="shared" si="116"/>
        <v>0</v>
      </c>
      <c r="E90" s="28">
        <f t="shared" si="88"/>
        <v>0</v>
      </c>
      <c r="F90" s="28">
        <f t="shared" si="84"/>
        <v>0</v>
      </c>
      <c r="G90" s="28">
        <f>AF90</f>
        <v>0</v>
      </c>
      <c r="H90" s="28">
        <f>AI90</f>
        <v>0</v>
      </c>
      <c r="I90" s="82">
        <f t="shared" si="85"/>
        <v>0</v>
      </c>
      <c r="J90" s="81">
        <f t="shared" si="86"/>
        <v>0</v>
      </c>
      <c r="K90" s="82">
        <f t="shared" si="87"/>
        <v>0</v>
      </c>
      <c r="L90" s="29">
        <v>0.71</v>
      </c>
      <c r="M90" s="30">
        <f t="shared" si="78"/>
        <v>4.3100000000000005</v>
      </c>
      <c r="N90" s="147">
        <v>77</v>
      </c>
      <c r="O90" s="6"/>
      <c r="P90" s="171"/>
      <c r="Q90" s="21"/>
      <c r="R90" s="102"/>
      <c r="S90" s="108"/>
      <c r="T90" s="107"/>
      <c r="U90" s="31">
        <v>0</v>
      </c>
      <c r="V90" s="79">
        <f t="shared" si="89"/>
        <v>0</v>
      </c>
      <c r="W90" s="31">
        <v>0</v>
      </c>
      <c r="X90" s="73">
        <f t="shared" si="90"/>
        <v>0</v>
      </c>
      <c r="Y90" s="31">
        <v>0</v>
      </c>
      <c r="Z90" s="73">
        <f t="shared" si="91"/>
        <v>0</v>
      </c>
      <c r="AA90" s="31">
        <v>0</v>
      </c>
      <c r="AB90" s="73">
        <f t="shared" si="92"/>
        <v>0</v>
      </c>
      <c r="AC90" s="31">
        <v>0</v>
      </c>
      <c r="AD90" s="73">
        <f t="shared" si="93"/>
        <v>0</v>
      </c>
      <c r="AE90" s="31">
        <v>0</v>
      </c>
      <c r="AF90" s="73">
        <f t="shared" si="94"/>
        <v>0</v>
      </c>
      <c r="AG90" s="93">
        <f t="shared" si="95"/>
        <v>0</v>
      </c>
      <c r="AH90" s="31">
        <v>0</v>
      </c>
      <c r="AI90" s="101">
        <f t="shared" si="96"/>
        <v>0</v>
      </c>
      <c r="AJ90" s="109">
        <v>0</v>
      </c>
      <c r="AK90" s="110">
        <v>0</v>
      </c>
      <c r="AL90" s="111">
        <v>0</v>
      </c>
      <c r="AM90" s="112">
        <v>0</v>
      </c>
      <c r="AN90" s="92"/>
      <c r="AO90" s="37">
        <f t="shared" si="97"/>
        <v>1.8000000000000003</v>
      </c>
      <c r="AP90" s="94">
        <f t="shared" si="98"/>
        <v>1.2600000000000002</v>
      </c>
      <c r="AQ90" s="99">
        <f t="shared" si="99"/>
        <v>0.9900000000000001</v>
      </c>
      <c r="AR90" s="100">
        <f t="shared" si="100"/>
        <v>1.0359131859174735</v>
      </c>
      <c r="AS90" s="95">
        <f t="shared" si="101"/>
        <v>0.84600000000000009</v>
      </c>
      <c r="AT90" s="40">
        <f t="shared" si="102"/>
        <v>0.88523490432947738</v>
      </c>
      <c r="AU90" s="96">
        <f t="shared" si="103"/>
        <v>0.7380000000000001</v>
      </c>
      <c r="AV90" s="96">
        <f t="shared" si="104"/>
        <v>0.77222619313848029</v>
      </c>
      <c r="AW90" s="39">
        <f t="shared" si="105"/>
        <v>0.59040000000000004</v>
      </c>
      <c r="AX90" s="39">
        <f t="shared" si="106"/>
        <v>0.61778095451078419</v>
      </c>
      <c r="AY90" s="43">
        <f t="shared" si="107"/>
        <v>0.36000000000000004</v>
      </c>
      <c r="AZ90" s="42">
        <f t="shared" si="108"/>
        <v>0.18000000000000002</v>
      </c>
      <c r="BA90" s="44">
        <f t="shared" si="109"/>
        <v>0.10800000000000001</v>
      </c>
      <c r="BB90" s="47">
        <f t="shared" si="110"/>
        <v>0</v>
      </c>
      <c r="BC90" s="49">
        <f t="shared" si="111"/>
        <v>7.2000000000000008E-2</v>
      </c>
      <c r="BD90" s="50">
        <f t="shared" si="112"/>
        <v>3.6000000000000004E-2</v>
      </c>
      <c r="BE90" s="51">
        <f t="shared" si="113"/>
        <v>3.6000000000000004E-2</v>
      </c>
      <c r="BF90" s="52">
        <f t="shared" si="114"/>
        <v>7.2000000000000008E-2</v>
      </c>
      <c r="BG90" s="53">
        <f t="shared" si="115"/>
        <v>0.10800000000000001</v>
      </c>
      <c r="BH90" s="5"/>
    </row>
    <row r="91" spans="1:60" s="12" customFormat="1" ht="25.15" customHeight="1" x14ac:dyDescent="0.25">
      <c r="A91" s="58" t="s">
        <v>106</v>
      </c>
      <c r="B91" s="28">
        <f>V91</f>
        <v>0</v>
      </c>
      <c r="C91" s="28">
        <f>X91</f>
        <v>0</v>
      </c>
      <c r="D91" s="28">
        <f t="shared" si="116"/>
        <v>0</v>
      </c>
      <c r="E91" s="28">
        <f t="shared" si="88"/>
        <v>0</v>
      </c>
      <c r="F91" s="28">
        <f t="shared" si="84"/>
        <v>0</v>
      </c>
      <c r="G91" s="28">
        <v>3.6</v>
      </c>
      <c r="H91" s="28">
        <f>AI91</f>
        <v>0</v>
      </c>
      <c r="I91" s="82">
        <f t="shared" si="85"/>
        <v>0</v>
      </c>
      <c r="J91" s="81">
        <f t="shared" si="86"/>
        <v>0</v>
      </c>
      <c r="K91" s="82">
        <f t="shared" si="87"/>
        <v>0</v>
      </c>
      <c r="L91" s="29">
        <f>AM91</f>
        <v>0</v>
      </c>
      <c r="M91" s="30">
        <f t="shared" si="78"/>
        <v>3.6</v>
      </c>
      <c r="N91" s="147">
        <v>37</v>
      </c>
      <c r="O91" s="6"/>
      <c r="P91" s="171"/>
      <c r="Q91" s="21"/>
      <c r="R91" s="102"/>
      <c r="S91" s="108"/>
      <c r="T91" s="107"/>
      <c r="U91" s="31">
        <v>0</v>
      </c>
      <c r="V91" s="79">
        <f t="shared" si="89"/>
        <v>0</v>
      </c>
      <c r="W91" s="31">
        <v>0</v>
      </c>
      <c r="X91" s="73">
        <f t="shared" si="90"/>
        <v>0</v>
      </c>
      <c r="Y91" s="31">
        <v>0</v>
      </c>
      <c r="Z91" s="73">
        <f t="shared" si="91"/>
        <v>0</v>
      </c>
      <c r="AA91" s="31">
        <v>0</v>
      </c>
      <c r="AB91" s="73">
        <f t="shared" si="92"/>
        <v>0</v>
      </c>
      <c r="AC91" s="31">
        <v>0</v>
      </c>
      <c r="AD91" s="73">
        <f t="shared" si="93"/>
        <v>0</v>
      </c>
      <c r="AE91" s="31">
        <v>0</v>
      </c>
      <c r="AF91" s="73">
        <f t="shared" si="94"/>
        <v>0</v>
      </c>
      <c r="AG91" s="93">
        <f t="shared" si="95"/>
        <v>0</v>
      </c>
      <c r="AH91" s="31">
        <v>0</v>
      </c>
      <c r="AI91" s="101">
        <f t="shared" si="96"/>
        <v>0</v>
      </c>
      <c r="AJ91" s="109">
        <v>0</v>
      </c>
      <c r="AK91" s="110">
        <v>0</v>
      </c>
      <c r="AL91" s="111">
        <v>0</v>
      </c>
      <c r="AM91" s="112">
        <v>0</v>
      </c>
      <c r="AN91" s="92"/>
      <c r="AO91" s="37">
        <f t="shared" si="97"/>
        <v>1.8000000000000003</v>
      </c>
      <c r="AP91" s="94">
        <f t="shared" si="98"/>
        <v>1.2600000000000002</v>
      </c>
      <c r="AQ91" s="99">
        <f t="shared" si="99"/>
        <v>0.9900000000000001</v>
      </c>
      <c r="AR91" s="100">
        <f t="shared" si="100"/>
        <v>1.0325907389096931</v>
      </c>
      <c r="AS91" s="95">
        <f t="shared" si="101"/>
        <v>0.84600000000000009</v>
      </c>
      <c r="AT91" s="40">
        <f t="shared" si="102"/>
        <v>0.88239572234101038</v>
      </c>
      <c r="AU91" s="96">
        <f t="shared" si="103"/>
        <v>0.7380000000000001</v>
      </c>
      <c r="AV91" s="96">
        <f t="shared" si="104"/>
        <v>0.7697494599144985</v>
      </c>
      <c r="AW91" s="39">
        <f t="shared" si="105"/>
        <v>0.59040000000000004</v>
      </c>
      <c r="AX91" s="39">
        <f t="shared" si="106"/>
        <v>0.61579956793159873</v>
      </c>
      <c r="AY91" s="43">
        <f t="shared" si="107"/>
        <v>0.36000000000000004</v>
      </c>
      <c r="AZ91" s="42">
        <f t="shared" si="108"/>
        <v>0.18000000000000002</v>
      </c>
      <c r="BA91" s="44">
        <f t="shared" si="109"/>
        <v>0.10800000000000001</v>
      </c>
      <c r="BB91" s="47">
        <f t="shared" si="110"/>
        <v>0</v>
      </c>
      <c r="BC91" s="49">
        <f t="shared" si="111"/>
        <v>7.2000000000000008E-2</v>
      </c>
      <c r="BD91" s="50">
        <f t="shared" si="112"/>
        <v>3.6000000000000004E-2</v>
      </c>
      <c r="BE91" s="51">
        <f t="shared" si="113"/>
        <v>3.6000000000000004E-2</v>
      </c>
      <c r="BF91" s="52">
        <f t="shared" si="114"/>
        <v>7.2000000000000008E-2</v>
      </c>
      <c r="BG91" s="53">
        <f t="shared" si="115"/>
        <v>0.10800000000000001</v>
      </c>
      <c r="BH91" s="5"/>
    </row>
    <row r="92" spans="1:60" s="12" customFormat="1" ht="25.15" hidden="1" customHeight="1" x14ac:dyDescent="0.25">
      <c r="A92" s="58" t="s">
        <v>75</v>
      </c>
      <c r="B92" s="28">
        <v>0.8</v>
      </c>
      <c r="C92" s="28">
        <v>0.6</v>
      </c>
      <c r="D92" s="28">
        <v>2</v>
      </c>
      <c r="E92" s="28">
        <f t="shared" si="88"/>
        <v>0</v>
      </c>
      <c r="F92" s="28">
        <f t="shared" si="84"/>
        <v>0</v>
      </c>
      <c r="G92" s="28">
        <f t="shared" ref="G92:G100" si="117">AF92</f>
        <v>0</v>
      </c>
      <c r="H92" s="28">
        <v>0.1</v>
      </c>
      <c r="I92" s="82">
        <f t="shared" si="85"/>
        <v>0</v>
      </c>
      <c r="J92" s="81">
        <f t="shared" si="86"/>
        <v>0</v>
      </c>
      <c r="K92" s="82">
        <f t="shared" si="87"/>
        <v>0</v>
      </c>
      <c r="L92" s="29">
        <f>AM92</f>
        <v>0</v>
      </c>
      <c r="M92" s="30">
        <f t="shared" si="78"/>
        <v>3.5</v>
      </c>
      <c r="N92" s="147">
        <v>79</v>
      </c>
      <c r="O92" s="6"/>
      <c r="P92" s="171"/>
      <c r="Q92" s="21"/>
      <c r="R92" s="102"/>
      <c r="S92" s="108"/>
      <c r="T92" s="107"/>
      <c r="U92" s="31">
        <v>0</v>
      </c>
      <c r="V92" s="79">
        <f t="shared" si="89"/>
        <v>0</v>
      </c>
      <c r="W92" s="31">
        <v>0</v>
      </c>
      <c r="X92" s="73">
        <f t="shared" si="90"/>
        <v>0</v>
      </c>
      <c r="Y92" s="31">
        <v>0</v>
      </c>
      <c r="Z92" s="73">
        <f t="shared" si="91"/>
        <v>0</v>
      </c>
      <c r="AA92" s="31">
        <v>0</v>
      </c>
      <c r="AB92" s="73">
        <f t="shared" si="92"/>
        <v>0</v>
      </c>
      <c r="AC92" s="31">
        <v>0</v>
      </c>
      <c r="AD92" s="73">
        <f t="shared" si="93"/>
        <v>0</v>
      </c>
      <c r="AE92" s="31">
        <v>0</v>
      </c>
      <c r="AF92" s="73">
        <f t="shared" si="94"/>
        <v>0</v>
      </c>
      <c r="AG92" s="93">
        <f t="shared" si="95"/>
        <v>0</v>
      </c>
      <c r="AH92" s="31">
        <v>0</v>
      </c>
      <c r="AI92" s="101">
        <f t="shared" si="96"/>
        <v>0</v>
      </c>
      <c r="AJ92" s="109">
        <v>0</v>
      </c>
      <c r="AK92" s="110">
        <v>0</v>
      </c>
      <c r="AL92" s="111">
        <v>0</v>
      </c>
      <c r="AM92" s="112">
        <v>0</v>
      </c>
      <c r="AN92" s="92"/>
      <c r="AO92" s="37">
        <f t="shared" si="97"/>
        <v>1.7500000000000002</v>
      </c>
      <c r="AP92" s="94">
        <f t="shared" si="98"/>
        <v>1.2250000000000001</v>
      </c>
      <c r="AQ92" s="99">
        <f t="shared" si="99"/>
        <v>0.96250000000000013</v>
      </c>
      <c r="AR92" s="100">
        <f t="shared" si="100"/>
        <v>1.0114011327602568</v>
      </c>
      <c r="AS92" s="95">
        <f t="shared" si="101"/>
        <v>0.82250000000000012</v>
      </c>
      <c r="AT92" s="40">
        <f t="shared" si="102"/>
        <v>0.86428824072240129</v>
      </c>
      <c r="AU92" s="96">
        <f t="shared" si="103"/>
        <v>0.71750000000000003</v>
      </c>
      <c r="AV92" s="96">
        <f t="shared" si="104"/>
        <v>0.75395357169400956</v>
      </c>
      <c r="AW92" s="39">
        <f t="shared" si="105"/>
        <v>0.57399999999999995</v>
      </c>
      <c r="AX92" s="39">
        <f t="shared" si="106"/>
        <v>0.60316285735520758</v>
      </c>
      <c r="AY92" s="43">
        <f t="shared" si="107"/>
        <v>0.35000000000000003</v>
      </c>
      <c r="AZ92" s="42">
        <f t="shared" si="108"/>
        <v>0.17500000000000002</v>
      </c>
      <c r="BA92" s="44">
        <f t="shared" si="109"/>
        <v>0.10500000000000001</v>
      </c>
      <c r="BB92" s="47">
        <f t="shared" si="110"/>
        <v>0</v>
      </c>
      <c r="BC92" s="49">
        <f t="shared" si="111"/>
        <v>7.0000000000000007E-2</v>
      </c>
      <c r="BD92" s="50">
        <f t="shared" si="112"/>
        <v>3.5000000000000003E-2</v>
      </c>
      <c r="BE92" s="51">
        <f t="shared" si="113"/>
        <v>3.5000000000000003E-2</v>
      </c>
      <c r="BF92" s="52">
        <f t="shared" si="114"/>
        <v>7.0000000000000007E-2</v>
      </c>
      <c r="BG92" s="53">
        <f t="shared" si="115"/>
        <v>0.10500000000000001</v>
      </c>
      <c r="BH92" s="5"/>
    </row>
    <row r="93" spans="1:60" s="12" customFormat="1" ht="25.15" hidden="1" customHeight="1" x14ac:dyDescent="0.25">
      <c r="A93" s="58" t="s">
        <v>97</v>
      </c>
      <c r="B93" s="28">
        <f>V93</f>
        <v>0</v>
      </c>
      <c r="C93" s="28">
        <f>X93</f>
        <v>0</v>
      </c>
      <c r="D93" s="28">
        <f t="shared" ref="D93:D100" si="118">Z93</f>
        <v>0</v>
      </c>
      <c r="E93" s="28">
        <f t="shared" si="88"/>
        <v>0</v>
      </c>
      <c r="F93" s="28">
        <f t="shared" si="84"/>
        <v>0</v>
      </c>
      <c r="G93" s="28">
        <f t="shared" si="117"/>
        <v>0</v>
      </c>
      <c r="H93" s="28">
        <v>2.6</v>
      </c>
      <c r="I93" s="82">
        <f t="shared" si="85"/>
        <v>0</v>
      </c>
      <c r="J93" s="81">
        <f t="shared" si="86"/>
        <v>0</v>
      </c>
      <c r="K93" s="82">
        <f t="shared" si="87"/>
        <v>0</v>
      </c>
      <c r="L93" s="29">
        <v>0.57999999999999996</v>
      </c>
      <c r="M93" s="30">
        <f t="shared" si="78"/>
        <v>3.18</v>
      </c>
      <c r="N93" s="147">
        <v>80</v>
      </c>
      <c r="O93" s="6"/>
      <c r="P93" s="171"/>
      <c r="Q93" s="21"/>
      <c r="R93" s="102"/>
      <c r="S93" s="108"/>
      <c r="T93" s="107"/>
      <c r="U93" s="31">
        <v>0</v>
      </c>
      <c r="V93" s="79">
        <f t="shared" si="89"/>
        <v>0</v>
      </c>
      <c r="W93" s="31">
        <v>0</v>
      </c>
      <c r="X93" s="73">
        <f t="shared" si="90"/>
        <v>0</v>
      </c>
      <c r="Y93" s="31">
        <v>0</v>
      </c>
      <c r="Z93" s="73">
        <f t="shared" si="91"/>
        <v>0</v>
      </c>
      <c r="AA93" s="31">
        <v>0</v>
      </c>
      <c r="AB93" s="73">
        <f t="shared" si="92"/>
        <v>0</v>
      </c>
      <c r="AC93" s="31">
        <v>0</v>
      </c>
      <c r="AD93" s="73">
        <f t="shared" si="93"/>
        <v>0</v>
      </c>
      <c r="AE93" s="31">
        <v>0</v>
      </c>
      <c r="AF93" s="73">
        <f t="shared" si="94"/>
        <v>0</v>
      </c>
      <c r="AG93" s="93">
        <f t="shared" si="95"/>
        <v>0</v>
      </c>
      <c r="AH93" s="31">
        <v>0</v>
      </c>
      <c r="AI93" s="101">
        <f t="shared" si="96"/>
        <v>0</v>
      </c>
      <c r="AJ93" s="109">
        <v>0</v>
      </c>
      <c r="AK93" s="110">
        <v>0</v>
      </c>
      <c r="AL93" s="111">
        <v>0</v>
      </c>
      <c r="AM93" s="112">
        <v>0</v>
      </c>
      <c r="AN93" s="92"/>
      <c r="AO93" s="37">
        <f t="shared" si="97"/>
        <v>1.3</v>
      </c>
      <c r="AP93" s="94">
        <f t="shared" si="98"/>
        <v>0.91</v>
      </c>
      <c r="AQ93" s="99">
        <f t="shared" si="99"/>
        <v>0.71500000000000008</v>
      </c>
      <c r="AR93" s="100">
        <f t="shared" si="100"/>
        <v>0.74302317866300349</v>
      </c>
      <c r="AS93" s="95">
        <f t="shared" si="101"/>
        <v>0.6110000000000001</v>
      </c>
      <c r="AT93" s="40">
        <f t="shared" si="102"/>
        <v>0.63494707994838484</v>
      </c>
      <c r="AU93" s="96">
        <f t="shared" si="103"/>
        <v>0.53300000000000003</v>
      </c>
      <c r="AV93" s="96">
        <f t="shared" si="104"/>
        <v>0.55389000591242077</v>
      </c>
      <c r="AW93" s="39">
        <f t="shared" si="105"/>
        <v>0.4264</v>
      </c>
      <c r="AX93" s="39">
        <f t="shared" si="106"/>
        <v>0.44311200472993661</v>
      </c>
      <c r="AY93" s="43">
        <f t="shared" si="107"/>
        <v>0.26</v>
      </c>
      <c r="AZ93" s="42">
        <f t="shared" si="108"/>
        <v>0.13</v>
      </c>
      <c r="BA93" s="44">
        <f t="shared" si="109"/>
        <v>7.8000000000000014E-2</v>
      </c>
      <c r="BB93" s="47">
        <f t="shared" si="110"/>
        <v>0</v>
      </c>
      <c r="BC93" s="49">
        <f t="shared" si="111"/>
        <v>5.2000000000000005E-2</v>
      </c>
      <c r="BD93" s="50">
        <f t="shared" si="112"/>
        <v>2.6000000000000002E-2</v>
      </c>
      <c r="BE93" s="51">
        <f t="shared" si="113"/>
        <v>2.6000000000000002E-2</v>
      </c>
      <c r="BF93" s="52">
        <f t="shared" si="114"/>
        <v>5.2000000000000005E-2</v>
      </c>
      <c r="BG93" s="53">
        <f t="shared" si="115"/>
        <v>7.8000000000000014E-2</v>
      </c>
      <c r="BH93" s="5"/>
    </row>
    <row r="94" spans="1:60" s="12" customFormat="1" ht="25.15" hidden="1" customHeight="1" x14ac:dyDescent="0.25">
      <c r="A94" s="58" t="s">
        <v>115</v>
      </c>
      <c r="B94" s="28">
        <f>V94</f>
        <v>0</v>
      </c>
      <c r="C94" s="28">
        <v>2.1</v>
      </c>
      <c r="D94" s="28">
        <f t="shared" si="118"/>
        <v>0</v>
      </c>
      <c r="E94" s="28">
        <f t="shared" si="88"/>
        <v>0</v>
      </c>
      <c r="F94" s="28">
        <f t="shared" si="84"/>
        <v>0</v>
      </c>
      <c r="G94" s="28">
        <f t="shared" si="117"/>
        <v>0</v>
      </c>
      <c r="H94" s="28">
        <f>AI94</f>
        <v>0</v>
      </c>
      <c r="I94" s="82">
        <f t="shared" si="85"/>
        <v>0</v>
      </c>
      <c r="J94" s="81">
        <f t="shared" si="86"/>
        <v>0</v>
      </c>
      <c r="K94" s="82">
        <f t="shared" si="87"/>
        <v>0</v>
      </c>
      <c r="L94" s="29">
        <f>AM94</f>
        <v>0</v>
      </c>
      <c r="M94" s="30">
        <f t="shared" si="78"/>
        <v>2.1</v>
      </c>
      <c r="N94" s="147">
        <v>81</v>
      </c>
      <c r="O94" s="6"/>
      <c r="P94" s="171"/>
      <c r="Q94" s="21"/>
      <c r="R94" s="102"/>
      <c r="S94" s="108"/>
      <c r="T94" s="107"/>
      <c r="U94" s="31">
        <v>0</v>
      </c>
      <c r="V94" s="79">
        <f t="shared" si="89"/>
        <v>0</v>
      </c>
      <c r="W94" s="31">
        <v>0</v>
      </c>
      <c r="X94" s="73">
        <f t="shared" si="90"/>
        <v>0</v>
      </c>
      <c r="Y94" s="31">
        <v>0</v>
      </c>
      <c r="Z94" s="73">
        <f t="shared" si="91"/>
        <v>0</v>
      </c>
      <c r="AA94" s="31">
        <v>0</v>
      </c>
      <c r="AB94" s="73">
        <f t="shared" si="92"/>
        <v>0</v>
      </c>
      <c r="AC94" s="31">
        <v>0</v>
      </c>
      <c r="AD94" s="73">
        <f t="shared" si="93"/>
        <v>0</v>
      </c>
      <c r="AE94" s="31">
        <v>0</v>
      </c>
      <c r="AF94" s="73">
        <f t="shared" si="94"/>
        <v>0</v>
      </c>
      <c r="AG94" s="93">
        <f t="shared" si="95"/>
        <v>0</v>
      </c>
      <c r="AH94" s="31">
        <v>0</v>
      </c>
      <c r="AI94" s="101">
        <f t="shared" si="96"/>
        <v>0</v>
      </c>
      <c r="AJ94" s="109">
        <v>0</v>
      </c>
      <c r="AK94" s="110">
        <v>0</v>
      </c>
      <c r="AL94" s="111">
        <v>0</v>
      </c>
      <c r="AM94" s="112">
        <v>0</v>
      </c>
      <c r="AN94" s="92"/>
      <c r="AO94" s="37">
        <f t="shared" si="97"/>
        <v>1.05</v>
      </c>
      <c r="AP94" s="94">
        <f t="shared" si="98"/>
        <v>0.7350000000000001</v>
      </c>
      <c r="AQ94" s="99">
        <f t="shared" si="99"/>
        <v>0.57750000000000001</v>
      </c>
      <c r="AR94" s="100">
        <f t="shared" si="100"/>
        <v>0.59925417690426697</v>
      </c>
      <c r="AS94" s="95">
        <f t="shared" si="101"/>
        <v>0.49350000000000005</v>
      </c>
      <c r="AT94" s="40">
        <f t="shared" si="102"/>
        <v>0.51208993299091909</v>
      </c>
      <c r="AU94" s="96">
        <f t="shared" si="103"/>
        <v>0.43050000000000005</v>
      </c>
      <c r="AV94" s="96">
        <f t="shared" si="104"/>
        <v>0.44671675005590816</v>
      </c>
      <c r="AW94" s="39">
        <f t="shared" si="105"/>
        <v>0.34439999999999998</v>
      </c>
      <c r="AX94" s="39">
        <f t="shared" si="106"/>
        <v>0.35737340004472645</v>
      </c>
      <c r="AY94" s="43">
        <f t="shared" si="107"/>
        <v>0.21000000000000002</v>
      </c>
      <c r="AZ94" s="42">
        <f t="shared" si="108"/>
        <v>0.10500000000000001</v>
      </c>
      <c r="BA94" s="44">
        <f t="shared" si="109"/>
        <v>6.3E-2</v>
      </c>
      <c r="BB94" s="47">
        <f t="shared" si="110"/>
        <v>0</v>
      </c>
      <c r="BC94" s="49">
        <f t="shared" si="111"/>
        <v>4.2000000000000003E-2</v>
      </c>
      <c r="BD94" s="50">
        <f t="shared" si="112"/>
        <v>2.1000000000000001E-2</v>
      </c>
      <c r="BE94" s="51">
        <f t="shared" si="113"/>
        <v>2.1000000000000001E-2</v>
      </c>
      <c r="BF94" s="52">
        <f t="shared" si="114"/>
        <v>4.2000000000000003E-2</v>
      </c>
      <c r="BG94" s="53">
        <f t="shared" si="115"/>
        <v>6.3E-2</v>
      </c>
      <c r="BH94" s="5"/>
    </row>
    <row r="95" spans="1:60" s="12" customFormat="1" ht="25.15" hidden="1" customHeight="1" x14ac:dyDescent="0.25">
      <c r="A95" s="58" t="s">
        <v>123</v>
      </c>
      <c r="B95" s="28">
        <v>1.2</v>
      </c>
      <c r="C95" s="28">
        <f>X95</f>
        <v>0</v>
      </c>
      <c r="D95" s="28">
        <f t="shared" si="118"/>
        <v>0</v>
      </c>
      <c r="E95" s="28">
        <v>0.3</v>
      </c>
      <c r="F95" s="28">
        <f t="shared" si="84"/>
        <v>0</v>
      </c>
      <c r="G95" s="28">
        <f t="shared" si="117"/>
        <v>0</v>
      </c>
      <c r="H95" s="28">
        <f>AI95</f>
        <v>0</v>
      </c>
      <c r="I95" s="82">
        <f t="shared" si="85"/>
        <v>0</v>
      </c>
      <c r="J95" s="81">
        <f t="shared" si="86"/>
        <v>0</v>
      </c>
      <c r="K95" s="82">
        <f t="shared" si="87"/>
        <v>0</v>
      </c>
      <c r="L95" s="29">
        <v>0.3</v>
      </c>
      <c r="M95" s="30">
        <f t="shared" si="78"/>
        <v>1.8</v>
      </c>
      <c r="N95" s="147">
        <v>82</v>
      </c>
      <c r="O95" s="6"/>
      <c r="P95" s="171"/>
      <c r="Q95" s="21"/>
      <c r="R95" s="102"/>
      <c r="S95" s="108"/>
      <c r="T95" s="107"/>
      <c r="U95" s="31">
        <v>0</v>
      </c>
      <c r="V95" s="79">
        <f t="shared" si="89"/>
        <v>0</v>
      </c>
      <c r="W95" s="31">
        <v>0</v>
      </c>
      <c r="X95" s="73">
        <f t="shared" si="90"/>
        <v>0</v>
      </c>
      <c r="Y95" s="31">
        <v>0</v>
      </c>
      <c r="Z95" s="73">
        <f t="shared" si="91"/>
        <v>0</v>
      </c>
      <c r="AA95" s="31">
        <v>0</v>
      </c>
      <c r="AB95" s="73">
        <f t="shared" si="92"/>
        <v>0</v>
      </c>
      <c r="AC95" s="31">
        <v>0</v>
      </c>
      <c r="AD95" s="73">
        <f t="shared" si="93"/>
        <v>0</v>
      </c>
      <c r="AE95" s="31">
        <v>0</v>
      </c>
      <c r="AF95" s="73">
        <f t="shared" si="94"/>
        <v>0</v>
      </c>
      <c r="AG95" s="93">
        <f t="shared" si="95"/>
        <v>0</v>
      </c>
      <c r="AH95" s="31">
        <v>0</v>
      </c>
      <c r="AI95" s="101">
        <f t="shared" si="96"/>
        <v>0</v>
      </c>
      <c r="AJ95" s="109">
        <v>0</v>
      </c>
      <c r="AK95" s="110">
        <v>0</v>
      </c>
      <c r="AL95" s="111">
        <v>0</v>
      </c>
      <c r="AM95" s="112">
        <v>0</v>
      </c>
      <c r="AN95" s="92"/>
      <c r="AO95" s="37">
        <f t="shared" si="97"/>
        <v>0.75</v>
      </c>
      <c r="AP95" s="94">
        <f t="shared" si="98"/>
        <v>0.52500000000000002</v>
      </c>
      <c r="AQ95" s="99">
        <f t="shared" si="99"/>
        <v>0.41249999999999998</v>
      </c>
      <c r="AR95" s="100">
        <f t="shared" si="100"/>
        <v>0.42798886108364537</v>
      </c>
      <c r="AS95" s="95">
        <f t="shared" si="101"/>
        <v>0.35249999999999998</v>
      </c>
      <c r="AT95" s="40">
        <f t="shared" si="102"/>
        <v>0.36573593583511516</v>
      </c>
      <c r="AU95" s="96">
        <f t="shared" si="103"/>
        <v>0.3075</v>
      </c>
      <c r="AV95" s="96">
        <f t="shared" si="104"/>
        <v>0.3190462418987175</v>
      </c>
      <c r="AW95" s="39">
        <f t="shared" si="105"/>
        <v>0.24599999999999997</v>
      </c>
      <c r="AX95" s="39">
        <f t="shared" si="106"/>
        <v>0.25523699351897394</v>
      </c>
      <c r="AY95" s="43">
        <f t="shared" si="107"/>
        <v>0.15</v>
      </c>
      <c r="AZ95" s="42">
        <f t="shared" si="108"/>
        <v>7.4999999999999997E-2</v>
      </c>
      <c r="BA95" s="44">
        <f t="shared" si="109"/>
        <v>4.4999999999999998E-2</v>
      </c>
      <c r="BB95" s="47">
        <f t="shared" si="110"/>
        <v>0</v>
      </c>
      <c r="BC95" s="49">
        <f t="shared" si="111"/>
        <v>0.03</v>
      </c>
      <c r="BD95" s="50">
        <f t="shared" si="112"/>
        <v>1.4999999999999999E-2</v>
      </c>
      <c r="BE95" s="51">
        <f t="shared" si="113"/>
        <v>1.4999999999999999E-2</v>
      </c>
      <c r="BF95" s="52">
        <f t="shared" si="114"/>
        <v>0.03</v>
      </c>
      <c r="BG95" s="53">
        <f t="shared" si="115"/>
        <v>4.4999999999999998E-2</v>
      </c>
      <c r="BH95" s="5"/>
    </row>
    <row r="96" spans="1:60" s="12" customFormat="1" ht="25.15" hidden="1" customHeight="1" x14ac:dyDescent="0.25">
      <c r="A96" s="58" t="s">
        <v>130</v>
      </c>
      <c r="B96" s="28">
        <v>1.2</v>
      </c>
      <c r="C96" s="28">
        <f>X96</f>
        <v>0</v>
      </c>
      <c r="D96" s="28">
        <f t="shared" si="118"/>
        <v>0</v>
      </c>
      <c r="E96" s="28">
        <f>AB96</f>
        <v>0</v>
      </c>
      <c r="F96" s="28">
        <f t="shared" si="84"/>
        <v>0</v>
      </c>
      <c r="G96" s="28">
        <f t="shared" si="117"/>
        <v>0</v>
      </c>
      <c r="H96" s="28">
        <v>0.1</v>
      </c>
      <c r="I96" s="82">
        <v>0</v>
      </c>
      <c r="J96" s="81">
        <f>AK96</f>
        <v>0</v>
      </c>
      <c r="K96" s="82">
        <f>AL96</f>
        <v>0</v>
      </c>
      <c r="L96" s="29">
        <f>AM96</f>
        <v>0</v>
      </c>
      <c r="M96" s="30">
        <f t="shared" si="78"/>
        <v>1.3</v>
      </c>
      <c r="N96" s="147">
        <v>83</v>
      </c>
      <c r="O96" s="6"/>
      <c r="P96" s="171"/>
      <c r="Q96" s="21"/>
      <c r="R96" s="102"/>
      <c r="S96" s="108"/>
      <c r="T96" s="107"/>
      <c r="U96" s="31">
        <v>0</v>
      </c>
      <c r="V96" s="79">
        <f t="shared" si="89"/>
        <v>0</v>
      </c>
      <c r="W96" s="31">
        <v>0</v>
      </c>
      <c r="X96" s="73">
        <f t="shared" si="90"/>
        <v>0</v>
      </c>
      <c r="Y96" s="31">
        <v>0</v>
      </c>
      <c r="Z96" s="73">
        <f t="shared" si="91"/>
        <v>0</v>
      </c>
      <c r="AA96" s="31">
        <v>0</v>
      </c>
      <c r="AB96" s="73">
        <f t="shared" si="92"/>
        <v>0</v>
      </c>
      <c r="AC96" s="31">
        <v>0</v>
      </c>
      <c r="AD96" s="73">
        <f t="shared" si="93"/>
        <v>0</v>
      </c>
      <c r="AE96" s="31">
        <v>0</v>
      </c>
      <c r="AF96" s="73">
        <f t="shared" si="94"/>
        <v>0</v>
      </c>
      <c r="AG96" s="93">
        <f t="shared" si="95"/>
        <v>0</v>
      </c>
      <c r="AH96" s="31">
        <v>0</v>
      </c>
      <c r="AI96" s="101">
        <f t="shared" si="96"/>
        <v>0</v>
      </c>
      <c r="AJ96" s="109">
        <v>0</v>
      </c>
      <c r="AK96" s="110">
        <v>0</v>
      </c>
      <c r="AL96" s="111">
        <v>0</v>
      </c>
      <c r="AM96" s="112">
        <v>0</v>
      </c>
      <c r="AN96" s="92"/>
      <c r="AO96" s="37">
        <f t="shared" si="97"/>
        <v>0.65</v>
      </c>
      <c r="AP96" s="94">
        <f t="shared" si="98"/>
        <v>0.45500000000000002</v>
      </c>
      <c r="AQ96" s="99">
        <f t="shared" si="99"/>
        <v>0.35750000000000004</v>
      </c>
      <c r="AR96" s="100">
        <f t="shared" si="100"/>
        <v>0.37064821472588338</v>
      </c>
      <c r="AS96" s="95">
        <f t="shared" si="101"/>
        <v>0.30550000000000005</v>
      </c>
      <c r="AT96" s="40">
        <f t="shared" si="102"/>
        <v>0.31673574712939129</v>
      </c>
      <c r="AU96" s="96">
        <f t="shared" si="103"/>
        <v>0.26650000000000001</v>
      </c>
      <c r="AV96" s="96">
        <f t="shared" si="104"/>
        <v>0.27630139643202212</v>
      </c>
      <c r="AW96" s="39">
        <f t="shared" si="105"/>
        <v>0.2132</v>
      </c>
      <c r="AX96" s="39">
        <f t="shared" si="106"/>
        <v>0.22104111714561769</v>
      </c>
      <c r="AY96" s="43">
        <f t="shared" si="107"/>
        <v>0.13</v>
      </c>
      <c r="AZ96" s="42">
        <f t="shared" si="108"/>
        <v>6.5000000000000002E-2</v>
      </c>
      <c r="BA96" s="44">
        <f t="shared" si="109"/>
        <v>3.9000000000000007E-2</v>
      </c>
      <c r="BB96" s="47">
        <f t="shared" si="110"/>
        <v>0</v>
      </c>
      <c r="BC96" s="49">
        <f t="shared" si="111"/>
        <v>2.6000000000000002E-2</v>
      </c>
      <c r="BD96" s="50">
        <f t="shared" si="112"/>
        <v>1.3000000000000001E-2</v>
      </c>
      <c r="BE96" s="51">
        <f t="shared" si="113"/>
        <v>1.3000000000000001E-2</v>
      </c>
      <c r="BF96" s="52">
        <f t="shared" si="114"/>
        <v>2.6000000000000002E-2</v>
      </c>
      <c r="BG96" s="53">
        <f t="shared" si="115"/>
        <v>3.9000000000000007E-2</v>
      </c>
      <c r="BH96" s="5"/>
    </row>
    <row r="97" spans="1:60" s="12" customFormat="1" ht="25.15" customHeight="1" x14ac:dyDescent="0.25">
      <c r="A97" s="58" t="s">
        <v>121</v>
      </c>
      <c r="B97" s="28">
        <f>V97</f>
        <v>0</v>
      </c>
      <c r="C97" s="28">
        <f>X97</f>
        <v>0</v>
      </c>
      <c r="D97" s="28">
        <f t="shared" si="118"/>
        <v>0</v>
      </c>
      <c r="E97" s="28">
        <f>AB97</f>
        <v>0</v>
      </c>
      <c r="F97" s="28">
        <f t="shared" si="84"/>
        <v>0</v>
      </c>
      <c r="G97" s="28">
        <f t="shared" si="117"/>
        <v>0</v>
      </c>
      <c r="H97" s="28">
        <v>0.7</v>
      </c>
      <c r="I97" s="82">
        <f t="shared" ref="I97:K100" si="119">AJ97</f>
        <v>0</v>
      </c>
      <c r="J97" s="81">
        <f t="shared" si="119"/>
        <v>0</v>
      </c>
      <c r="K97" s="82">
        <f t="shared" si="119"/>
        <v>0</v>
      </c>
      <c r="L97" s="29">
        <v>0.17</v>
      </c>
      <c r="M97" s="30">
        <f t="shared" si="78"/>
        <v>0.87</v>
      </c>
      <c r="N97" s="147">
        <v>38</v>
      </c>
      <c r="O97" s="6"/>
      <c r="P97" s="171"/>
      <c r="Q97" s="21"/>
      <c r="R97" s="102"/>
      <c r="S97" s="108"/>
      <c r="T97" s="107"/>
      <c r="U97" s="31">
        <v>0</v>
      </c>
      <c r="V97" s="79">
        <f t="shared" si="89"/>
        <v>0</v>
      </c>
      <c r="W97" s="31">
        <v>0</v>
      </c>
      <c r="X97" s="73">
        <f t="shared" si="90"/>
        <v>0</v>
      </c>
      <c r="Y97" s="31">
        <v>0</v>
      </c>
      <c r="Z97" s="73">
        <f t="shared" si="91"/>
        <v>0</v>
      </c>
      <c r="AA97" s="31">
        <v>0</v>
      </c>
      <c r="AB97" s="73">
        <f t="shared" si="92"/>
        <v>0</v>
      </c>
      <c r="AC97" s="31">
        <v>0</v>
      </c>
      <c r="AD97" s="73">
        <f t="shared" si="93"/>
        <v>0</v>
      </c>
      <c r="AE97" s="31">
        <v>0</v>
      </c>
      <c r="AF97" s="73">
        <f t="shared" si="94"/>
        <v>0</v>
      </c>
      <c r="AG97" s="93">
        <f t="shared" si="95"/>
        <v>0</v>
      </c>
      <c r="AH97" s="31">
        <v>0</v>
      </c>
      <c r="AI97" s="101">
        <f t="shared" si="96"/>
        <v>0</v>
      </c>
      <c r="AJ97" s="109">
        <v>0</v>
      </c>
      <c r="AK97" s="110">
        <v>0</v>
      </c>
      <c r="AL97" s="111">
        <v>0</v>
      </c>
      <c r="AM97" s="112">
        <v>0</v>
      </c>
      <c r="AN97" s="92"/>
      <c r="AO97" s="37">
        <f t="shared" si="97"/>
        <v>0.35</v>
      </c>
      <c r="AP97" s="94">
        <f t="shared" si="98"/>
        <v>0.24499999999999997</v>
      </c>
      <c r="AQ97" s="99">
        <f t="shared" si="99"/>
        <v>0.19249999999999998</v>
      </c>
      <c r="AR97" s="100">
        <f t="shared" si="100"/>
        <v>0.19770116225064099</v>
      </c>
      <c r="AS97" s="95">
        <f t="shared" si="101"/>
        <v>0.16449999999999998</v>
      </c>
      <c r="AT97" s="40">
        <f t="shared" si="102"/>
        <v>0.16894462955963868</v>
      </c>
      <c r="AU97" s="96">
        <f t="shared" si="103"/>
        <v>0.14349999999999999</v>
      </c>
      <c r="AV97" s="96">
        <f t="shared" si="104"/>
        <v>0.14737723004138692</v>
      </c>
      <c r="AW97" s="39">
        <f t="shared" si="105"/>
        <v>0.11479999999999997</v>
      </c>
      <c r="AX97" s="39">
        <f t="shared" si="106"/>
        <v>0.11790178403310952</v>
      </c>
      <c r="AY97" s="43">
        <f t="shared" si="107"/>
        <v>6.9999999999999993E-2</v>
      </c>
      <c r="AZ97" s="42">
        <f t="shared" si="108"/>
        <v>3.4999999999999996E-2</v>
      </c>
      <c r="BA97" s="44">
        <f t="shared" si="109"/>
        <v>2.0999999999999998E-2</v>
      </c>
      <c r="BB97" s="47">
        <f t="shared" si="110"/>
        <v>0</v>
      </c>
      <c r="BC97" s="49">
        <f t="shared" si="111"/>
        <v>1.3999999999999999E-2</v>
      </c>
      <c r="BD97" s="50">
        <f t="shared" si="112"/>
        <v>6.9999999999999993E-3</v>
      </c>
      <c r="BE97" s="51">
        <f t="shared" si="113"/>
        <v>6.9999999999999993E-3</v>
      </c>
      <c r="BF97" s="52">
        <f t="shared" si="114"/>
        <v>1.3999999999999999E-2</v>
      </c>
      <c r="BG97" s="53">
        <f t="shared" si="115"/>
        <v>2.0999999999999998E-2</v>
      </c>
      <c r="BH97" s="5"/>
    </row>
    <row r="98" spans="1:60" s="12" customFormat="1" ht="25.15" hidden="1" customHeight="1" x14ac:dyDescent="0.25">
      <c r="A98" s="58" t="s">
        <v>92</v>
      </c>
      <c r="B98" s="28">
        <f>V98</f>
        <v>0</v>
      </c>
      <c r="C98" s="28">
        <v>0.6</v>
      </c>
      <c r="D98" s="28">
        <f t="shared" si="118"/>
        <v>0</v>
      </c>
      <c r="E98" s="28">
        <f>AB98</f>
        <v>0</v>
      </c>
      <c r="F98" s="28">
        <f t="shared" si="84"/>
        <v>0</v>
      </c>
      <c r="G98" s="28">
        <f t="shared" si="117"/>
        <v>0</v>
      </c>
      <c r="H98" s="28">
        <v>0.1</v>
      </c>
      <c r="I98" s="82">
        <f t="shared" si="119"/>
        <v>0</v>
      </c>
      <c r="J98" s="81">
        <f t="shared" si="119"/>
        <v>0</v>
      </c>
      <c r="K98" s="82">
        <f t="shared" si="119"/>
        <v>0</v>
      </c>
      <c r="L98" s="29">
        <v>0.15</v>
      </c>
      <c r="M98" s="30">
        <f t="shared" si="78"/>
        <v>0.85</v>
      </c>
      <c r="N98" s="147">
        <v>85</v>
      </c>
      <c r="O98" s="6"/>
      <c r="P98" s="171"/>
      <c r="Q98" s="21"/>
      <c r="R98" s="102"/>
      <c r="S98" s="108"/>
      <c r="T98" s="107"/>
      <c r="U98" s="31">
        <v>0</v>
      </c>
      <c r="V98" s="79">
        <f t="shared" si="89"/>
        <v>0</v>
      </c>
      <c r="W98" s="31">
        <v>0</v>
      </c>
      <c r="X98" s="73">
        <f t="shared" si="90"/>
        <v>0</v>
      </c>
      <c r="Y98" s="31">
        <v>0</v>
      </c>
      <c r="Z98" s="73">
        <f t="shared" si="91"/>
        <v>0</v>
      </c>
      <c r="AA98" s="31">
        <v>0</v>
      </c>
      <c r="AB98" s="73">
        <f t="shared" si="92"/>
        <v>0</v>
      </c>
      <c r="AC98" s="31">
        <v>0</v>
      </c>
      <c r="AD98" s="73">
        <f t="shared" si="93"/>
        <v>0</v>
      </c>
      <c r="AE98" s="31">
        <v>0</v>
      </c>
      <c r="AF98" s="73">
        <f t="shared" si="94"/>
        <v>0</v>
      </c>
      <c r="AG98" s="93">
        <f t="shared" si="95"/>
        <v>0</v>
      </c>
      <c r="AH98" s="31">
        <v>0</v>
      </c>
      <c r="AI98" s="101">
        <f t="shared" si="96"/>
        <v>0</v>
      </c>
      <c r="AJ98" s="109">
        <v>0</v>
      </c>
      <c r="AK98" s="110">
        <v>0</v>
      </c>
      <c r="AL98" s="111">
        <v>0</v>
      </c>
      <c r="AM98" s="112">
        <v>0</v>
      </c>
      <c r="AN98" s="92"/>
      <c r="AO98" s="37">
        <f t="shared" si="97"/>
        <v>0.35</v>
      </c>
      <c r="AP98" s="94">
        <f t="shared" si="98"/>
        <v>0.24499999999999997</v>
      </c>
      <c r="AQ98" s="99">
        <f t="shared" si="99"/>
        <v>0.19249999999999998</v>
      </c>
      <c r="AR98" s="100">
        <f t="shared" si="100"/>
        <v>0.19669477923832984</v>
      </c>
      <c r="AS98" s="95">
        <f t="shared" si="101"/>
        <v>0.16449999999999998</v>
      </c>
      <c r="AT98" s="40">
        <f t="shared" si="102"/>
        <v>0.16808462953093642</v>
      </c>
      <c r="AU98" s="96">
        <f t="shared" si="103"/>
        <v>0.14349999999999999</v>
      </c>
      <c r="AV98" s="96">
        <f t="shared" si="104"/>
        <v>0.14662701725039134</v>
      </c>
      <c r="AW98" s="39">
        <f t="shared" si="105"/>
        <v>0.11479999999999997</v>
      </c>
      <c r="AX98" s="39">
        <f t="shared" si="106"/>
        <v>0.11730161380031305</v>
      </c>
      <c r="AY98" s="43">
        <f t="shared" si="107"/>
        <v>6.9999999999999993E-2</v>
      </c>
      <c r="AZ98" s="42">
        <f t="shared" si="108"/>
        <v>3.4999999999999996E-2</v>
      </c>
      <c r="BA98" s="44">
        <f t="shared" si="109"/>
        <v>2.0999999999999998E-2</v>
      </c>
      <c r="BB98" s="47">
        <f t="shared" si="110"/>
        <v>0</v>
      </c>
      <c r="BC98" s="49">
        <f t="shared" si="111"/>
        <v>1.3999999999999999E-2</v>
      </c>
      <c r="BD98" s="50">
        <f t="shared" si="112"/>
        <v>6.9999999999999993E-3</v>
      </c>
      <c r="BE98" s="51">
        <f t="shared" si="113"/>
        <v>6.9999999999999993E-3</v>
      </c>
      <c r="BF98" s="52">
        <f t="shared" si="114"/>
        <v>1.3999999999999999E-2</v>
      </c>
      <c r="BG98" s="53">
        <f t="shared" si="115"/>
        <v>2.0999999999999998E-2</v>
      </c>
      <c r="BH98" s="5"/>
    </row>
    <row r="99" spans="1:60" s="12" customFormat="1" ht="25.15" customHeight="1" x14ac:dyDescent="0.25">
      <c r="A99" s="58" t="s">
        <v>125</v>
      </c>
      <c r="B99" s="28">
        <f>V99</f>
        <v>0</v>
      </c>
      <c r="C99" s="28">
        <v>0.6</v>
      </c>
      <c r="D99" s="28">
        <f t="shared" si="118"/>
        <v>0</v>
      </c>
      <c r="E99" s="28">
        <f>AB99</f>
        <v>0</v>
      </c>
      <c r="F99" s="28">
        <f t="shared" si="84"/>
        <v>0</v>
      </c>
      <c r="G99" s="28">
        <f t="shared" si="117"/>
        <v>0</v>
      </c>
      <c r="H99" s="28">
        <f>AI99</f>
        <v>0</v>
      </c>
      <c r="I99" s="82">
        <f t="shared" si="119"/>
        <v>0</v>
      </c>
      <c r="J99" s="81">
        <f t="shared" si="119"/>
        <v>0</v>
      </c>
      <c r="K99" s="82">
        <f t="shared" si="119"/>
        <v>0</v>
      </c>
      <c r="L99" s="29">
        <f>AM99</f>
        <v>0</v>
      </c>
      <c r="M99" s="30">
        <f t="shared" si="78"/>
        <v>0.6</v>
      </c>
      <c r="N99" s="147">
        <v>39</v>
      </c>
      <c r="O99" s="6"/>
      <c r="P99" s="171"/>
      <c r="Q99" s="21"/>
      <c r="R99" s="102"/>
      <c r="S99" s="108"/>
      <c r="T99" s="107"/>
      <c r="U99" s="31">
        <v>0</v>
      </c>
      <c r="V99" s="79">
        <f t="shared" si="89"/>
        <v>0</v>
      </c>
      <c r="W99" s="31">
        <v>0</v>
      </c>
      <c r="X99" s="73">
        <f t="shared" si="90"/>
        <v>0</v>
      </c>
      <c r="Y99" s="31">
        <v>0</v>
      </c>
      <c r="Z99" s="73">
        <f t="shared" si="91"/>
        <v>0</v>
      </c>
      <c r="AA99" s="31">
        <v>0</v>
      </c>
      <c r="AB99" s="73">
        <f t="shared" si="92"/>
        <v>0</v>
      </c>
      <c r="AC99" s="31">
        <v>0</v>
      </c>
      <c r="AD99" s="73">
        <f t="shared" si="93"/>
        <v>0</v>
      </c>
      <c r="AE99" s="31">
        <v>0</v>
      </c>
      <c r="AF99" s="73">
        <f t="shared" si="94"/>
        <v>0</v>
      </c>
      <c r="AG99" s="93">
        <f t="shared" si="95"/>
        <v>0</v>
      </c>
      <c r="AH99" s="31">
        <v>0</v>
      </c>
      <c r="AI99" s="101">
        <f t="shared" si="96"/>
        <v>0</v>
      </c>
      <c r="AJ99" s="109">
        <v>0</v>
      </c>
      <c r="AK99" s="110">
        <v>0</v>
      </c>
      <c r="AL99" s="111">
        <v>0</v>
      </c>
      <c r="AM99" s="112">
        <v>0</v>
      </c>
      <c r="AN99" s="92"/>
      <c r="AO99" s="37">
        <f t="shared" si="97"/>
        <v>0.3</v>
      </c>
      <c r="AP99" s="94">
        <f t="shared" si="98"/>
        <v>0.21</v>
      </c>
      <c r="AQ99" s="99">
        <f t="shared" si="99"/>
        <v>0.16500000000000001</v>
      </c>
      <c r="AR99" s="100">
        <f t="shared" si="100"/>
        <v>0.16756793316650187</v>
      </c>
      <c r="AS99" s="95">
        <f t="shared" si="101"/>
        <v>0.14100000000000001</v>
      </c>
      <c r="AT99" s="40">
        <f t="shared" si="102"/>
        <v>0.1431944156150107</v>
      </c>
      <c r="AU99" s="96">
        <f t="shared" si="103"/>
        <v>0.123</v>
      </c>
      <c r="AV99" s="96">
        <f t="shared" si="104"/>
        <v>0.1249142774513923</v>
      </c>
      <c r="AW99" s="39">
        <f t="shared" si="105"/>
        <v>9.8399999999999987E-2</v>
      </c>
      <c r="AX99" s="39">
        <f t="shared" si="106"/>
        <v>9.9931421961113834E-2</v>
      </c>
      <c r="AY99" s="43">
        <f t="shared" si="107"/>
        <v>0.06</v>
      </c>
      <c r="AZ99" s="42">
        <f t="shared" si="108"/>
        <v>0.03</v>
      </c>
      <c r="BA99" s="44">
        <f t="shared" si="109"/>
        <v>1.8000000000000002E-2</v>
      </c>
      <c r="BB99" s="47">
        <f t="shared" si="110"/>
        <v>0</v>
      </c>
      <c r="BC99" s="49">
        <f t="shared" si="111"/>
        <v>1.2E-2</v>
      </c>
      <c r="BD99" s="50">
        <f t="shared" si="112"/>
        <v>6.0000000000000001E-3</v>
      </c>
      <c r="BE99" s="51">
        <f t="shared" si="113"/>
        <v>6.0000000000000001E-3</v>
      </c>
      <c r="BF99" s="52">
        <f t="shared" si="114"/>
        <v>1.2E-2</v>
      </c>
      <c r="BG99" s="53">
        <f t="shared" si="115"/>
        <v>1.8000000000000002E-2</v>
      </c>
      <c r="BH99" s="5"/>
    </row>
    <row r="100" spans="1:60" s="12" customFormat="1" ht="25.15" customHeight="1" x14ac:dyDescent="0.25">
      <c r="A100" s="58" t="s">
        <v>138</v>
      </c>
      <c r="B100" s="28">
        <f>V100</f>
        <v>0</v>
      </c>
      <c r="C100" s="28">
        <v>0.3</v>
      </c>
      <c r="D100" s="28">
        <f t="shared" si="118"/>
        <v>0</v>
      </c>
      <c r="E100" s="28">
        <v>0.3</v>
      </c>
      <c r="F100" s="28">
        <f t="shared" si="84"/>
        <v>0</v>
      </c>
      <c r="G100" s="28">
        <f t="shared" si="117"/>
        <v>0</v>
      </c>
      <c r="H100" s="28">
        <f>AI100</f>
        <v>0</v>
      </c>
      <c r="I100" s="82">
        <f t="shared" si="119"/>
        <v>0</v>
      </c>
      <c r="J100" s="81">
        <f t="shared" si="119"/>
        <v>0</v>
      </c>
      <c r="K100" s="82">
        <f t="shared" si="119"/>
        <v>0</v>
      </c>
      <c r="L100" s="29">
        <f>AM100</f>
        <v>0</v>
      </c>
      <c r="M100" s="30">
        <f t="shared" si="78"/>
        <v>0.6</v>
      </c>
      <c r="N100" s="147">
        <v>40</v>
      </c>
      <c r="O100" s="6"/>
      <c r="P100" s="171"/>
      <c r="Q100" s="21"/>
      <c r="R100" s="102"/>
      <c r="S100" s="108"/>
      <c r="T100" s="107"/>
      <c r="U100" s="31">
        <v>0</v>
      </c>
      <c r="V100" s="79">
        <f t="shared" si="89"/>
        <v>0</v>
      </c>
      <c r="W100" s="31">
        <v>0</v>
      </c>
      <c r="X100" s="73">
        <f t="shared" si="90"/>
        <v>0</v>
      </c>
      <c r="Y100" s="31">
        <v>0</v>
      </c>
      <c r="Z100" s="73">
        <f t="shared" si="91"/>
        <v>0</v>
      </c>
      <c r="AA100" s="31">
        <v>0</v>
      </c>
      <c r="AB100" s="73">
        <f t="shared" si="92"/>
        <v>0</v>
      </c>
      <c r="AC100" s="31">
        <v>0</v>
      </c>
      <c r="AD100" s="73">
        <f t="shared" si="93"/>
        <v>0</v>
      </c>
      <c r="AE100" s="31">
        <v>0</v>
      </c>
      <c r="AF100" s="73">
        <f t="shared" si="94"/>
        <v>0</v>
      </c>
      <c r="AG100" s="93">
        <f t="shared" si="95"/>
        <v>0</v>
      </c>
      <c r="AH100" s="31">
        <v>0</v>
      </c>
      <c r="AI100" s="101">
        <f t="shared" si="96"/>
        <v>0</v>
      </c>
      <c r="AJ100" s="109">
        <v>0</v>
      </c>
      <c r="AK100" s="110">
        <v>0</v>
      </c>
      <c r="AL100" s="111">
        <v>0</v>
      </c>
      <c r="AM100" s="112">
        <v>0</v>
      </c>
      <c r="AN100" s="92"/>
      <c r="AO100" s="37">
        <f t="shared" si="97"/>
        <v>0.3</v>
      </c>
      <c r="AP100" s="94">
        <f t="shared" si="98"/>
        <v>0.21</v>
      </c>
      <c r="AQ100" s="99">
        <f t="shared" si="99"/>
        <v>0.16500000000000001</v>
      </c>
      <c r="AR100" s="100">
        <f t="shared" si="100"/>
        <v>0.1672238892883553</v>
      </c>
      <c r="AS100" s="95">
        <f t="shared" si="101"/>
        <v>0.14100000000000001</v>
      </c>
      <c r="AT100" s="40">
        <f t="shared" si="102"/>
        <v>0.14290041448277635</v>
      </c>
      <c r="AU100" s="96">
        <f t="shared" si="103"/>
        <v>0.123</v>
      </c>
      <c r="AV100" s="96">
        <f t="shared" si="104"/>
        <v>0.12465780837859212</v>
      </c>
      <c r="AW100" s="39">
        <f t="shared" si="105"/>
        <v>9.8399999999999987E-2</v>
      </c>
      <c r="AX100" s="39">
        <f t="shared" si="106"/>
        <v>9.9726246702873694E-2</v>
      </c>
      <c r="AY100" s="43">
        <f t="shared" si="107"/>
        <v>0.06</v>
      </c>
      <c r="AZ100" s="42">
        <f t="shared" si="108"/>
        <v>0.03</v>
      </c>
      <c r="BA100" s="44">
        <f t="shared" si="109"/>
        <v>1.8000000000000002E-2</v>
      </c>
      <c r="BB100" s="47">
        <f t="shared" si="110"/>
        <v>0</v>
      </c>
      <c r="BC100" s="49">
        <f t="shared" si="111"/>
        <v>1.2E-2</v>
      </c>
      <c r="BD100" s="50">
        <f t="shared" si="112"/>
        <v>6.0000000000000001E-3</v>
      </c>
      <c r="BE100" s="51">
        <f t="shared" si="113"/>
        <v>6.0000000000000001E-3</v>
      </c>
      <c r="BF100" s="52">
        <f t="shared" si="114"/>
        <v>1.2E-2</v>
      </c>
      <c r="BG100" s="53">
        <f t="shared" si="115"/>
        <v>1.8000000000000002E-2</v>
      </c>
      <c r="BH100" s="5"/>
    </row>
    <row r="101" spans="1:60" s="12" customFormat="1" ht="25.15" hidden="1" customHeight="1" x14ac:dyDescent="0.25">
      <c r="A101" s="58" t="s">
        <v>76</v>
      </c>
      <c r="B101" s="28">
        <f>V101</f>
        <v>0</v>
      </c>
      <c r="C101" s="28">
        <f>X101</f>
        <v>0</v>
      </c>
      <c r="D101" s="28">
        <f t="shared" ref="D101:D102" si="120">Z101</f>
        <v>0</v>
      </c>
      <c r="E101" s="28">
        <f>AB101</f>
        <v>0</v>
      </c>
      <c r="F101" s="28">
        <f t="shared" ref="F101:F102" si="121">AD101</f>
        <v>0</v>
      </c>
      <c r="G101" s="28">
        <f t="shared" ref="G101:G102" si="122">AF101</f>
        <v>0</v>
      </c>
      <c r="H101" s="28">
        <f>AI101</f>
        <v>0</v>
      </c>
      <c r="I101" s="82">
        <f t="shared" ref="I101:I102" si="123">AJ101</f>
        <v>0</v>
      </c>
      <c r="J101" s="81">
        <f t="shared" ref="J101:J102" si="124">AK101</f>
        <v>0</v>
      </c>
      <c r="K101" s="82">
        <f t="shared" ref="K101:K102" si="125">AL101</f>
        <v>0</v>
      </c>
      <c r="L101" s="29">
        <f>AM101</f>
        <v>0</v>
      </c>
      <c r="M101" s="30">
        <f t="shared" ref="M101:M102" si="126">SUM(B101:L101)</f>
        <v>0</v>
      </c>
      <c r="N101" s="148">
        <v>91</v>
      </c>
      <c r="O101" s="6"/>
      <c r="P101" s="171"/>
      <c r="Q101" s="21"/>
      <c r="R101" s="102"/>
      <c r="S101" s="108"/>
      <c r="T101" s="107"/>
      <c r="U101" s="31">
        <v>0</v>
      </c>
      <c r="V101" s="79">
        <f t="shared" si="89"/>
        <v>0</v>
      </c>
      <c r="W101" s="31">
        <v>0</v>
      </c>
      <c r="X101" s="73">
        <f t="shared" si="90"/>
        <v>0</v>
      </c>
      <c r="Y101" s="31">
        <v>0</v>
      </c>
      <c r="Z101" s="73">
        <f t="shared" si="91"/>
        <v>0</v>
      </c>
      <c r="AA101" s="31">
        <v>0</v>
      </c>
      <c r="AB101" s="73">
        <f t="shared" si="92"/>
        <v>0</v>
      </c>
      <c r="AC101" s="31">
        <v>0</v>
      </c>
      <c r="AD101" s="73">
        <f t="shared" si="93"/>
        <v>0</v>
      </c>
      <c r="AE101" s="31">
        <v>0</v>
      </c>
      <c r="AF101" s="73">
        <f t="shared" si="94"/>
        <v>0</v>
      </c>
      <c r="AG101" s="93">
        <f t="shared" si="95"/>
        <v>0</v>
      </c>
      <c r="AH101" s="31">
        <v>0</v>
      </c>
      <c r="AI101" s="101">
        <f t="shared" si="96"/>
        <v>0</v>
      </c>
      <c r="AJ101" s="109">
        <v>0</v>
      </c>
      <c r="AK101" s="110">
        <v>0</v>
      </c>
      <c r="AL101" s="111">
        <v>0</v>
      </c>
      <c r="AM101" s="112">
        <v>0</v>
      </c>
      <c r="AN101" s="92"/>
      <c r="AO101" s="37">
        <f t="shared" si="97"/>
        <v>0</v>
      </c>
      <c r="AP101" s="94">
        <f t="shared" si="98"/>
        <v>0</v>
      </c>
      <c r="AQ101" s="99">
        <f t="shared" si="99"/>
        <v>0</v>
      </c>
      <c r="AR101" s="100">
        <f t="shared" si="100"/>
        <v>0</v>
      </c>
      <c r="AS101" s="95">
        <f t="shared" si="101"/>
        <v>0</v>
      </c>
      <c r="AT101" s="40">
        <f t="shared" si="102"/>
        <v>0</v>
      </c>
      <c r="AU101" s="96">
        <f t="shared" si="103"/>
        <v>0</v>
      </c>
      <c r="AV101" s="96">
        <f t="shared" si="104"/>
        <v>0</v>
      </c>
      <c r="AW101" s="39">
        <f t="shared" si="105"/>
        <v>0</v>
      </c>
      <c r="AX101" s="39">
        <f t="shared" si="106"/>
        <v>0</v>
      </c>
      <c r="AY101" s="43">
        <f t="shared" si="107"/>
        <v>0</v>
      </c>
      <c r="AZ101" s="42">
        <f t="shared" si="108"/>
        <v>0</v>
      </c>
      <c r="BA101" s="44">
        <f t="shared" si="109"/>
        <v>0</v>
      </c>
      <c r="BB101" s="47">
        <f t="shared" si="110"/>
        <v>0</v>
      </c>
      <c r="BC101" s="49">
        <f t="shared" si="111"/>
        <v>0</v>
      </c>
      <c r="BD101" s="50">
        <f t="shared" si="112"/>
        <v>0</v>
      </c>
      <c r="BE101" s="51">
        <f t="shared" si="113"/>
        <v>0</v>
      </c>
      <c r="BF101" s="52">
        <f t="shared" si="114"/>
        <v>0</v>
      </c>
      <c r="BG101" s="53">
        <f t="shared" si="115"/>
        <v>0</v>
      </c>
      <c r="BH101" s="5"/>
    </row>
    <row r="102" spans="1:60" s="12" customFormat="1" ht="25.15" hidden="1" customHeight="1" x14ac:dyDescent="0.25">
      <c r="A102" s="58" t="s">
        <v>101</v>
      </c>
      <c r="B102" s="28">
        <v>0</v>
      </c>
      <c r="C102" s="28">
        <f>X102</f>
        <v>0</v>
      </c>
      <c r="D102" s="28">
        <f t="shared" si="120"/>
        <v>0</v>
      </c>
      <c r="E102" s="28">
        <f>AB102</f>
        <v>0</v>
      </c>
      <c r="F102" s="28">
        <f t="shared" si="121"/>
        <v>0</v>
      </c>
      <c r="G102" s="28">
        <f t="shared" si="122"/>
        <v>0</v>
      </c>
      <c r="H102" s="28">
        <f>AI102</f>
        <v>0</v>
      </c>
      <c r="I102" s="82">
        <f t="shared" si="123"/>
        <v>0</v>
      </c>
      <c r="J102" s="81">
        <f t="shared" si="124"/>
        <v>0</v>
      </c>
      <c r="K102" s="82">
        <f t="shared" si="125"/>
        <v>0</v>
      </c>
      <c r="L102" s="29">
        <f>AM102</f>
        <v>0</v>
      </c>
      <c r="M102" s="30">
        <f t="shared" si="126"/>
        <v>0</v>
      </c>
      <c r="N102" s="148">
        <v>92</v>
      </c>
      <c r="O102" s="6"/>
      <c r="P102" s="171"/>
      <c r="Q102" s="21"/>
      <c r="R102" s="102"/>
      <c r="S102" s="108"/>
      <c r="T102" s="107"/>
      <c r="U102" s="31">
        <v>0</v>
      </c>
      <c r="V102" s="79">
        <f t="shared" si="89"/>
        <v>0</v>
      </c>
      <c r="W102" s="31">
        <v>0</v>
      </c>
      <c r="X102" s="73">
        <f t="shared" si="90"/>
        <v>0</v>
      </c>
      <c r="Y102" s="31">
        <v>0</v>
      </c>
      <c r="Z102" s="73">
        <f t="shared" si="91"/>
        <v>0</v>
      </c>
      <c r="AA102" s="31">
        <v>0</v>
      </c>
      <c r="AB102" s="73">
        <f t="shared" si="92"/>
        <v>0</v>
      </c>
      <c r="AC102" s="31">
        <v>0</v>
      </c>
      <c r="AD102" s="73">
        <f t="shared" si="93"/>
        <v>0</v>
      </c>
      <c r="AE102" s="31">
        <v>0</v>
      </c>
      <c r="AF102" s="73">
        <f t="shared" si="94"/>
        <v>0</v>
      </c>
      <c r="AG102" s="93">
        <f t="shared" si="95"/>
        <v>0</v>
      </c>
      <c r="AH102" s="31">
        <v>0</v>
      </c>
      <c r="AI102" s="101">
        <f t="shared" si="96"/>
        <v>0</v>
      </c>
      <c r="AJ102" s="109">
        <v>0</v>
      </c>
      <c r="AK102" s="110">
        <v>0</v>
      </c>
      <c r="AL102" s="111">
        <v>0</v>
      </c>
      <c r="AM102" s="112">
        <v>0</v>
      </c>
      <c r="AN102" s="92"/>
      <c r="AO102" s="37">
        <f t="shared" si="97"/>
        <v>0</v>
      </c>
      <c r="AP102" s="94">
        <f t="shared" si="98"/>
        <v>0</v>
      </c>
      <c r="AQ102" s="99">
        <f t="shared" si="99"/>
        <v>0</v>
      </c>
      <c r="AR102" s="100">
        <f t="shared" si="100"/>
        <v>0</v>
      </c>
      <c r="AS102" s="95">
        <f t="shared" si="101"/>
        <v>0</v>
      </c>
      <c r="AT102" s="40">
        <f t="shared" si="102"/>
        <v>0</v>
      </c>
      <c r="AU102" s="96">
        <f t="shared" si="103"/>
        <v>0</v>
      </c>
      <c r="AV102" s="96">
        <f t="shared" si="104"/>
        <v>0</v>
      </c>
      <c r="AW102" s="39">
        <f t="shared" si="105"/>
        <v>0</v>
      </c>
      <c r="AX102" s="39">
        <f t="shared" si="106"/>
        <v>0</v>
      </c>
      <c r="AY102" s="43">
        <f t="shared" si="107"/>
        <v>0</v>
      </c>
      <c r="AZ102" s="42">
        <f t="shared" si="108"/>
        <v>0</v>
      </c>
      <c r="BA102" s="44">
        <f t="shared" si="109"/>
        <v>0</v>
      </c>
      <c r="BB102" s="47">
        <f t="shared" si="110"/>
        <v>0</v>
      </c>
      <c r="BC102" s="49">
        <f t="shared" si="111"/>
        <v>0</v>
      </c>
      <c r="BD102" s="50">
        <f t="shared" si="112"/>
        <v>0</v>
      </c>
      <c r="BE102" s="51">
        <f t="shared" si="113"/>
        <v>0</v>
      </c>
      <c r="BF102" s="52">
        <f t="shared" si="114"/>
        <v>0</v>
      </c>
      <c r="BG102" s="53">
        <f t="shared" si="115"/>
        <v>0</v>
      </c>
      <c r="BH102" s="5"/>
    </row>
    <row r="103" spans="1:60" s="12" customFormat="1" ht="25.15" customHeight="1" x14ac:dyDescent="0.25">
      <c r="A103" s="175" t="s">
        <v>163</v>
      </c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6"/>
      <c r="P103" s="171"/>
      <c r="Q103" s="21"/>
      <c r="R103" s="113"/>
      <c r="S103" s="114"/>
      <c r="T103" s="115"/>
      <c r="U103" s="31"/>
      <c r="V103" s="79"/>
      <c r="W103" s="31"/>
      <c r="X103" s="73"/>
      <c r="Y103" s="31"/>
      <c r="Z103" s="73"/>
      <c r="AA103" s="31"/>
      <c r="AB103" s="73"/>
      <c r="AC103" s="31"/>
      <c r="AD103" s="73"/>
      <c r="AE103" s="31"/>
      <c r="AF103" s="73"/>
      <c r="AG103" s="93"/>
      <c r="AH103" s="31"/>
      <c r="AI103" s="101"/>
      <c r="AJ103" s="109"/>
      <c r="AK103" s="110"/>
      <c r="AL103" s="111"/>
      <c r="AM103" s="112"/>
      <c r="AN103" s="92"/>
      <c r="AO103" s="37"/>
      <c r="AP103" s="94"/>
      <c r="AQ103" s="99"/>
      <c r="AR103" s="100"/>
      <c r="AS103" s="95"/>
      <c r="AT103" s="40"/>
      <c r="AU103" s="96"/>
      <c r="AV103" s="96"/>
      <c r="AW103" s="39"/>
      <c r="AX103" s="39"/>
      <c r="AY103" s="43"/>
      <c r="AZ103" s="42"/>
      <c r="BA103" s="44"/>
      <c r="BB103" s="47"/>
      <c r="BC103" s="49"/>
      <c r="BD103" s="50"/>
      <c r="BE103" s="51"/>
      <c r="BF103" s="52"/>
      <c r="BG103" s="53"/>
    </row>
    <row r="104" spans="1:60" s="12" customFormat="1" ht="28.5" customHeight="1" x14ac:dyDescent="0.25">
      <c r="A104" s="176"/>
      <c r="B104" s="176"/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P104" s="171"/>
      <c r="Q104" s="21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74"/>
      <c r="AH104" s="17"/>
      <c r="AI104" s="17"/>
      <c r="AJ104" s="22"/>
      <c r="AK104" s="22"/>
      <c r="AL104" s="22"/>
      <c r="AM104" s="22"/>
      <c r="AN104" s="22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</row>
    <row r="105" spans="1:60" s="59" customFormat="1" ht="30" customHeight="1" x14ac:dyDescent="0.25">
      <c r="A105" s="59" t="s">
        <v>162</v>
      </c>
      <c r="M105" s="60"/>
      <c r="N105" s="60"/>
      <c r="O105" s="60"/>
      <c r="P105" s="171"/>
      <c r="Q105" s="61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75"/>
      <c r="AH105" s="19"/>
      <c r="AI105" s="19"/>
      <c r="AJ105" s="23"/>
      <c r="AK105" s="23"/>
      <c r="AL105" s="23"/>
      <c r="AM105" s="23"/>
      <c r="AN105" s="23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</row>
    <row r="106" spans="1:60" s="18" customFormat="1" ht="20.100000000000001" customHeight="1" x14ac:dyDescent="0.25"/>
    <row r="107" spans="1:60" s="11" customFormat="1" ht="10.15" customHeight="1" x14ac:dyDescent="0.25">
      <c r="A107" s="10"/>
    </row>
    <row r="108" spans="1:60" s="11" customFormat="1" ht="16.5" customHeight="1" x14ac:dyDescent="0.25">
      <c r="A108" s="1"/>
    </row>
    <row r="109" spans="1:60" s="11" customFormat="1" ht="10.15" customHeight="1" x14ac:dyDescent="0.25">
      <c r="A109" s="10"/>
    </row>
    <row r="110" spans="1:60" s="11" customFormat="1" ht="13.9" customHeight="1" x14ac:dyDescent="0.25">
      <c r="A110" s="2"/>
    </row>
    <row r="111" spans="1:60" s="11" customFormat="1" ht="10.15" customHeight="1" x14ac:dyDescent="0.25">
      <c r="A111" s="10"/>
    </row>
    <row r="112" spans="1:60" s="11" customFormat="1" ht="130.9" customHeight="1" x14ac:dyDescent="0.25">
      <c r="A112" s="4"/>
    </row>
    <row r="113" spans="1:1" s="11" customFormat="1" ht="19.899999999999999" customHeight="1" x14ac:dyDescent="0.25">
      <c r="A113" s="4"/>
    </row>
    <row r="114" spans="1:1" s="11" customFormat="1" ht="19.899999999999999" customHeight="1" x14ac:dyDescent="0.25">
      <c r="A114" s="4"/>
    </row>
    <row r="115" spans="1:1" s="11" customFormat="1" ht="19.899999999999999" customHeight="1" x14ac:dyDescent="0.25">
      <c r="A115" s="4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>
      <c r="A120" s="5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/>
    <row r="126" spans="1:1" s="12" customFormat="1" ht="14.45" customHeight="1" x14ac:dyDescent="0.25"/>
    <row r="127" spans="1:1" s="59" customFormat="1" ht="20.100000000000001" customHeight="1" x14ac:dyDescent="0.25"/>
    <row r="128" spans="1:1" s="18" customFormat="1" ht="20.100000000000001" customHeight="1" x14ac:dyDescent="0.25"/>
    <row r="129" spans="1:1" s="11" customFormat="1" ht="10.15" customHeight="1" x14ac:dyDescent="0.25">
      <c r="A129" s="10"/>
    </row>
    <row r="130" spans="1:1" s="11" customFormat="1" ht="16.5" customHeight="1" x14ac:dyDescent="0.25">
      <c r="A130" s="1"/>
    </row>
    <row r="131" spans="1:1" s="11" customFormat="1" ht="10.15" customHeight="1" x14ac:dyDescent="0.25">
      <c r="A131" s="10"/>
    </row>
    <row r="132" spans="1:1" s="11" customFormat="1" ht="13.9" customHeight="1" x14ac:dyDescent="0.25">
      <c r="A132" s="2"/>
    </row>
    <row r="133" spans="1:1" s="11" customFormat="1" ht="10.15" customHeight="1" x14ac:dyDescent="0.25">
      <c r="A133" s="10"/>
    </row>
    <row r="134" spans="1:1" s="11" customFormat="1" ht="130.9" customHeight="1" x14ac:dyDescent="0.25">
      <c r="A134" s="4"/>
    </row>
    <row r="135" spans="1:1" s="11" customFormat="1" ht="19.899999999999999" customHeight="1" x14ac:dyDescent="0.25">
      <c r="A135" s="4"/>
    </row>
    <row r="136" spans="1:1" s="11" customFormat="1" ht="19.899999999999999" customHeight="1" x14ac:dyDescent="0.25">
      <c r="A136" s="4"/>
    </row>
    <row r="137" spans="1:1" s="11" customFormat="1" ht="19.899999999999999" customHeight="1" x14ac:dyDescent="0.25">
      <c r="A137" s="4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>
      <c r="A142" s="5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/>
    <row r="148" spans="1:1" s="12" customFormat="1" ht="14.45" customHeight="1" x14ac:dyDescent="0.25"/>
    <row r="149" spans="1:1" s="59" customFormat="1" ht="20.100000000000001" customHeight="1" x14ac:dyDescent="0.25"/>
    <row r="150" spans="1:1" s="18" customFormat="1" ht="20.100000000000001" customHeight="1" x14ac:dyDescent="0.25"/>
    <row r="151" spans="1:1" s="11" customFormat="1" ht="10.15" customHeight="1" x14ac:dyDescent="0.25">
      <c r="A151" s="10"/>
    </row>
    <row r="152" spans="1:1" s="11" customFormat="1" ht="16.5" customHeight="1" x14ac:dyDescent="0.25">
      <c r="A152" s="1"/>
    </row>
    <row r="153" spans="1:1" s="11" customFormat="1" ht="10.15" customHeight="1" x14ac:dyDescent="0.25">
      <c r="A153" s="10"/>
    </row>
    <row r="154" spans="1:1" s="11" customFormat="1" ht="13.9" customHeight="1" x14ac:dyDescent="0.25">
      <c r="A154" s="2"/>
    </row>
    <row r="155" spans="1:1" s="11" customFormat="1" ht="10.15" customHeight="1" x14ac:dyDescent="0.25">
      <c r="A155" s="10"/>
    </row>
    <row r="156" spans="1:1" s="11" customFormat="1" ht="130.9" customHeight="1" x14ac:dyDescent="0.25">
      <c r="A156" s="4"/>
    </row>
    <row r="157" spans="1:1" s="11" customFormat="1" ht="19.899999999999999" customHeight="1" x14ac:dyDescent="0.25">
      <c r="A157" s="4"/>
    </row>
    <row r="158" spans="1:1" s="11" customFormat="1" ht="19.899999999999999" customHeight="1" x14ac:dyDescent="0.25">
      <c r="A158" s="4"/>
    </row>
    <row r="159" spans="1:1" s="11" customFormat="1" ht="19.899999999999999" customHeight="1" x14ac:dyDescent="0.25">
      <c r="A159" s="4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>
      <c r="A164" s="5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/>
    <row r="170" spans="1:1" s="12" customFormat="1" ht="14.45" customHeight="1" x14ac:dyDescent="0.25"/>
    <row r="171" spans="1:1" s="59" customFormat="1" ht="20.100000000000001" customHeight="1" x14ac:dyDescent="0.25"/>
    <row r="172" spans="1:1" s="18" customFormat="1" ht="20.100000000000001" customHeight="1" x14ac:dyDescent="0.25"/>
    <row r="173" spans="1:1" s="11" customFormat="1" ht="10.15" customHeight="1" x14ac:dyDescent="0.25">
      <c r="A173" s="10"/>
    </row>
    <row r="174" spans="1:1" s="11" customFormat="1" ht="16.5" customHeight="1" x14ac:dyDescent="0.25">
      <c r="A174" s="1"/>
    </row>
    <row r="175" spans="1:1" s="11" customFormat="1" ht="10.15" customHeight="1" x14ac:dyDescent="0.25">
      <c r="A175" s="10"/>
    </row>
    <row r="176" spans="1:1" s="11" customFormat="1" ht="13.9" customHeight="1" x14ac:dyDescent="0.25">
      <c r="A176" s="2"/>
    </row>
    <row r="177" spans="1:1" s="11" customFormat="1" ht="10.15" customHeight="1" x14ac:dyDescent="0.25">
      <c r="A177" s="10"/>
    </row>
    <row r="178" spans="1:1" s="11" customFormat="1" ht="130.9" customHeight="1" x14ac:dyDescent="0.25">
      <c r="A178" s="4"/>
    </row>
    <row r="179" spans="1:1" s="11" customFormat="1" ht="19.899999999999999" customHeight="1" x14ac:dyDescent="0.25">
      <c r="A179" s="4"/>
    </row>
    <row r="180" spans="1:1" s="11" customFormat="1" ht="19.899999999999999" customHeight="1" x14ac:dyDescent="0.25">
      <c r="A180" s="4"/>
    </row>
    <row r="181" spans="1:1" s="11" customFormat="1" ht="19.899999999999999" customHeight="1" x14ac:dyDescent="0.25">
      <c r="A181" s="4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>
      <c r="A186" s="5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/>
    <row r="192" spans="1:1" s="12" customFormat="1" ht="14.45" customHeight="1" x14ac:dyDescent="0.25"/>
    <row r="193" spans="1:1" s="59" customFormat="1" ht="20.100000000000001" customHeight="1" x14ac:dyDescent="0.25"/>
    <row r="194" spans="1:1" s="18" customFormat="1" ht="20.100000000000001" customHeight="1" x14ac:dyDescent="0.25"/>
    <row r="195" spans="1:1" s="11" customFormat="1" ht="10.15" customHeight="1" x14ac:dyDescent="0.25">
      <c r="A195" s="10"/>
    </row>
    <row r="196" spans="1:1" s="11" customFormat="1" ht="16.5" customHeight="1" x14ac:dyDescent="0.25">
      <c r="A196" s="1"/>
    </row>
    <row r="197" spans="1:1" s="11" customFormat="1" ht="10.15" customHeight="1" x14ac:dyDescent="0.25">
      <c r="A197" s="10"/>
    </row>
    <row r="198" spans="1:1" s="11" customFormat="1" ht="13.9" customHeight="1" x14ac:dyDescent="0.25">
      <c r="A198" s="2"/>
    </row>
    <row r="199" spans="1:1" s="11" customFormat="1" ht="10.15" customHeight="1" x14ac:dyDescent="0.25">
      <c r="A199" s="10"/>
    </row>
    <row r="200" spans="1:1" s="11" customFormat="1" ht="130.9" customHeight="1" x14ac:dyDescent="0.25">
      <c r="A200" s="4"/>
    </row>
    <row r="201" spans="1:1" s="11" customFormat="1" ht="19.899999999999999" customHeight="1" x14ac:dyDescent="0.25">
      <c r="A201" s="4"/>
    </row>
    <row r="202" spans="1:1" s="11" customFormat="1" ht="19.899999999999999" customHeight="1" x14ac:dyDescent="0.25">
      <c r="A202" s="4"/>
    </row>
    <row r="203" spans="1:1" s="11" customFormat="1" ht="19.899999999999999" customHeight="1" x14ac:dyDescent="0.25">
      <c r="A203" s="4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>
      <c r="A208" s="5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/>
    <row r="214" spans="1:1" s="12" customFormat="1" ht="14.45" customHeight="1" x14ac:dyDescent="0.25"/>
    <row r="215" spans="1:1" s="59" customFormat="1" ht="20.100000000000001" customHeight="1" x14ac:dyDescent="0.25"/>
    <row r="216" spans="1:1" s="18" customFormat="1" ht="20.100000000000001" customHeight="1" x14ac:dyDescent="0.25"/>
    <row r="217" spans="1:1" s="11" customFormat="1" ht="10.15" customHeight="1" x14ac:dyDescent="0.25">
      <c r="A217" s="10"/>
    </row>
    <row r="218" spans="1:1" s="11" customFormat="1" ht="16.5" customHeight="1" x14ac:dyDescent="0.25">
      <c r="A218" s="1"/>
    </row>
    <row r="219" spans="1:1" s="11" customFormat="1" ht="10.15" customHeight="1" x14ac:dyDescent="0.25">
      <c r="A219" s="10"/>
    </row>
    <row r="220" spans="1:1" s="11" customFormat="1" ht="13.9" customHeight="1" x14ac:dyDescent="0.25">
      <c r="A220" s="2"/>
    </row>
    <row r="221" spans="1:1" s="11" customFormat="1" ht="10.15" customHeight="1" x14ac:dyDescent="0.25">
      <c r="A221" s="10"/>
    </row>
    <row r="222" spans="1:1" s="11" customFormat="1" ht="130.9" customHeight="1" x14ac:dyDescent="0.25">
      <c r="A222" s="4"/>
    </row>
    <row r="223" spans="1:1" s="11" customFormat="1" ht="19.899999999999999" customHeight="1" x14ac:dyDescent="0.25">
      <c r="A223" s="4"/>
    </row>
    <row r="224" spans="1:1" s="11" customFormat="1" ht="19.899999999999999" customHeight="1" x14ac:dyDescent="0.25">
      <c r="A224" s="4"/>
    </row>
    <row r="225" spans="1:1" s="11" customFormat="1" ht="19.899999999999999" customHeight="1" x14ac:dyDescent="0.25">
      <c r="A225" s="4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>
      <c r="A230" s="5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/>
    <row r="236" spans="1:1" s="12" customFormat="1" ht="14.45" customHeight="1" x14ac:dyDescent="0.25"/>
    <row r="237" spans="1:1" s="59" customFormat="1" ht="20.100000000000001" customHeight="1" x14ac:dyDescent="0.25"/>
    <row r="238" spans="1:1" s="18" customFormat="1" ht="20.100000000000001" customHeight="1" x14ac:dyDescent="0.25"/>
    <row r="239" spans="1:1" s="11" customFormat="1" ht="10.15" customHeight="1" x14ac:dyDescent="0.25">
      <c r="A239" s="10"/>
    </row>
    <row r="240" spans="1:1" s="11" customFormat="1" ht="16.5" customHeight="1" x14ac:dyDescent="0.25">
      <c r="A240" s="1"/>
    </row>
    <row r="241" spans="1:1" s="11" customFormat="1" ht="10.15" customHeight="1" x14ac:dyDescent="0.25">
      <c r="A241" s="10"/>
    </row>
    <row r="242" spans="1:1" s="11" customFormat="1" ht="13.9" customHeight="1" x14ac:dyDescent="0.25">
      <c r="A242" s="2"/>
    </row>
    <row r="243" spans="1:1" s="11" customFormat="1" ht="10.15" customHeight="1" x14ac:dyDescent="0.25">
      <c r="A243" s="10"/>
    </row>
    <row r="244" spans="1:1" s="11" customFormat="1" ht="130.9" customHeight="1" x14ac:dyDescent="0.25">
      <c r="A244" s="4"/>
    </row>
    <row r="245" spans="1:1" s="11" customFormat="1" ht="19.899999999999999" customHeight="1" x14ac:dyDescent="0.25">
      <c r="A245" s="4"/>
    </row>
    <row r="246" spans="1:1" s="11" customFormat="1" ht="19.899999999999999" customHeight="1" x14ac:dyDescent="0.25">
      <c r="A246" s="4"/>
    </row>
    <row r="247" spans="1:1" s="11" customFormat="1" ht="19.899999999999999" customHeight="1" x14ac:dyDescent="0.25">
      <c r="A247" s="4"/>
    </row>
    <row r="248" spans="1:1" s="12" customFormat="1" ht="25.15" customHeight="1" x14ac:dyDescent="0.25">
      <c r="A248" s="5"/>
    </row>
    <row r="249" spans="1:1" s="12" customFormat="1" ht="25.15" customHeight="1" x14ac:dyDescent="0.25">
      <c r="A249" s="5"/>
    </row>
    <row r="250" spans="1:1" s="12" customFormat="1" ht="25.15" customHeight="1" x14ac:dyDescent="0.25">
      <c r="A250" s="5"/>
    </row>
    <row r="251" spans="1:1" s="12" customFormat="1" ht="25.15" customHeight="1" x14ac:dyDescent="0.25">
      <c r="A251" s="5"/>
    </row>
    <row r="252" spans="1:1" s="12" customFormat="1" ht="25.15" customHeight="1" x14ac:dyDescent="0.25">
      <c r="A252" s="5"/>
    </row>
    <row r="253" spans="1:1" s="12" customFormat="1" ht="25.15" customHeight="1" x14ac:dyDescent="0.25">
      <c r="A253" s="5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/>
    <row r="258" spans="1:1" s="12" customFormat="1" ht="14.45" customHeight="1" x14ac:dyDescent="0.25"/>
    <row r="259" spans="1:1" s="59" customFormat="1" ht="20.100000000000001" customHeight="1" x14ac:dyDescent="0.25"/>
    <row r="260" spans="1:1" s="18" customFormat="1" ht="20.100000000000001" customHeight="1" x14ac:dyDescent="0.25"/>
    <row r="261" spans="1:1" s="11" customFormat="1" ht="10.15" customHeight="1" x14ac:dyDescent="0.25">
      <c r="A261" s="10"/>
    </row>
    <row r="262" spans="1:1" s="11" customFormat="1" ht="16.5" customHeight="1" x14ac:dyDescent="0.25">
      <c r="A262" s="1"/>
    </row>
    <row r="263" spans="1:1" s="11" customFormat="1" ht="10.15" customHeight="1" x14ac:dyDescent="0.25">
      <c r="A263" s="10"/>
    </row>
    <row r="264" spans="1:1" s="11" customFormat="1" ht="13.9" customHeight="1" x14ac:dyDescent="0.25">
      <c r="A264" s="2"/>
    </row>
    <row r="265" spans="1:1" s="11" customFormat="1" ht="10.15" customHeight="1" x14ac:dyDescent="0.25">
      <c r="A265" s="10"/>
    </row>
    <row r="266" spans="1:1" s="11" customFormat="1" ht="130.9" customHeight="1" x14ac:dyDescent="0.25">
      <c r="A266" s="4"/>
    </row>
    <row r="267" spans="1:1" s="11" customFormat="1" ht="19.899999999999999" customHeight="1" x14ac:dyDescent="0.25">
      <c r="A267" s="4"/>
    </row>
    <row r="268" spans="1:1" s="11" customFormat="1" ht="19.899999999999999" customHeight="1" x14ac:dyDescent="0.25">
      <c r="A268" s="4"/>
    </row>
    <row r="269" spans="1:1" s="11" customFormat="1" ht="19.899999999999999" customHeight="1" x14ac:dyDescent="0.25">
      <c r="A269" s="4"/>
    </row>
    <row r="270" spans="1:1" s="12" customFormat="1" ht="25.15" customHeight="1" x14ac:dyDescent="0.25">
      <c r="A270" s="5"/>
    </row>
    <row r="271" spans="1:1" s="12" customFormat="1" ht="25.15" customHeight="1" x14ac:dyDescent="0.25">
      <c r="A271" s="5"/>
    </row>
    <row r="272" spans="1:1" s="12" customFormat="1" ht="25.15" customHeight="1" x14ac:dyDescent="0.25">
      <c r="A272" s="5"/>
    </row>
    <row r="273" spans="1:1" s="12" customFormat="1" ht="25.15" customHeight="1" x14ac:dyDescent="0.25">
      <c r="A273" s="5"/>
    </row>
    <row r="274" spans="1:1" s="12" customFormat="1" ht="25.15" customHeight="1" x14ac:dyDescent="0.25">
      <c r="A274" s="5"/>
    </row>
    <row r="275" spans="1:1" s="12" customFormat="1" ht="25.15" customHeight="1" x14ac:dyDescent="0.25">
      <c r="A275" s="5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/>
    <row r="280" spans="1:1" s="12" customFormat="1" ht="14.45" customHeight="1" x14ac:dyDescent="0.25"/>
    <row r="281" spans="1:1" s="59" customFormat="1" ht="20.100000000000001" customHeight="1" x14ac:dyDescent="0.25"/>
    <row r="282" spans="1:1" s="18" customFormat="1" ht="20.100000000000001" customHeight="1" x14ac:dyDescent="0.25"/>
    <row r="283" spans="1:1" s="11" customFormat="1" ht="10.15" customHeight="1" x14ac:dyDescent="0.25">
      <c r="A283" s="10"/>
    </row>
    <row r="284" spans="1:1" s="11" customFormat="1" ht="16.5" customHeight="1" x14ac:dyDescent="0.25">
      <c r="A284" s="1"/>
    </row>
    <row r="285" spans="1:1" s="11" customFormat="1" ht="10.15" customHeight="1" x14ac:dyDescent="0.25">
      <c r="A285" s="10"/>
    </row>
    <row r="286" spans="1:1" s="11" customFormat="1" ht="13.9" customHeight="1" x14ac:dyDescent="0.25">
      <c r="A286" s="2"/>
    </row>
    <row r="287" spans="1:1" s="11" customFormat="1" ht="10.15" customHeight="1" x14ac:dyDescent="0.25">
      <c r="A287" s="10"/>
    </row>
    <row r="288" spans="1:1" s="11" customFormat="1" ht="130.9" customHeight="1" x14ac:dyDescent="0.25">
      <c r="A288" s="4"/>
    </row>
    <row r="289" spans="1:1" s="11" customFormat="1" ht="19.899999999999999" customHeight="1" x14ac:dyDescent="0.25">
      <c r="A289" s="4"/>
    </row>
    <row r="290" spans="1:1" s="11" customFormat="1" ht="19.899999999999999" customHeight="1" x14ac:dyDescent="0.25">
      <c r="A290" s="4"/>
    </row>
    <row r="291" spans="1:1" s="11" customFormat="1" ht="19.899999999999999" customHeight="1" x14ac:dyDescent="0.25">
      <c r="A291" s="4"/>
    </row>
    <row r="292" spans="1:1" s="12" customFormat="1" ht="25.15" customHeight="1" x14ac:dyDescent="0.25">
      <c r="A292" s="5"/>
    </row>
    <row r="293" spans="1:1" s="12" customFormat="1" ht="25.15" customHeight="1" x14ac:dyDescent="0.25">
      <c r="A293" s="5"/>
    </row>
    <row r="294" spans="1:1" s="12" customFormat="1" ht="25.15" customHeight="1" x14ac:dyDescent="0.25">
      <c r="A294" s="5"/>
    </row>
    <row r="295" spans="1:1" s="12" customFormat="1" ht="25.15" customHeight="1" x14ac:dyDescent="0.25">
      <c r="A295" s="5"/>
    </row>
    <row r="296" spans="1:1" s="12" customFormat="1" ht="25.15" customHeight="1" x14ac:dyDescent="0.25">
      <c r="A296" s="5"/>
    </row>
    <row r="297" spans="1:1" s="12" customFormat="1" ht="25.15" customHeight="1" x14ac:dyDescent="0.25">
      <c r="A297" s="5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/>
    <row r="302" spans="1:1" s="12" customFormat="1" ht="14.45" customHeight="1" x14ac:dyDescent="0.25"/>
    <row r="303" spans="1:1" s="59" customFormat="1" ht="20.100000000000001" customHeight="1" x14ac:dyDescent="0.25"/>
    <row r="304" spans="1:1" s="18" customFormat="1" ht="20.100000000000001" customHeight="1" x14ac:dyDescent="0.25"/>
  </sheetData>
  <sortState ref="A35:M43">
    <sortCondition descending="1" ref="M35:M43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105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3:N104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2025-01-08T11:25:40Z</cp:lastPrinted>
  <dcterms:created xsi:type="dcterms:W3CDTF">2017-08-11T13:47:46Z</dcterms:created>
  <dcterms:modified xsi:type="dcterms:W3CDTF">2025-01-08T11:38:07Z</dcterms:modified>
</cp:coreProperties>
</file>