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pc\Desktop\Bodovne liste 2024\"/>
    </mc:Choice>
  </mc:AlternateContent>
  <xr:revisionPtr revIDLastSave="0" documentId="8_{D2128205-728C-4AD7-B079-76D2BC7F8E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astavnici i saradnici" sheetId="2" r:id="rId1"/>
  </sheets>
  <definedNames>
    <definedName name="_xlnm.Print_Area" localSheetId="0">'Nastavnici i saradnici'!$A$1:$BG$14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6" i="2" l="1"/>
  <c r="AT6" i="2"/>
  <c r="AV6" i="2"/>
  <c r="AX6" i="2"/>
  <c r="BB6" i="2"/>
  <c r="I12" i="2"/>
  <c r="J12" i="2"/>
  <c r="K12" i="2"/>
  <c r="V10" i="2"/>
  <c r="X10" i="2"/>
  <c r="Z10" i="2"/>
  <c r="AB10" i="2"/>
  <c r="E12" i="2" s="1"/>
  <c r="AD10" i="2"/>
  <c r="F12" i="2" s="1"/>
  <c r="AF10" i="2"/>
  <c r="G12" i="2" s="1"/>
  <c r="AI10" i="2"/>
  <c r="I11" i="2"/>
  <c r="J11" i="2"/>
  <c r="K11" i="2"/>
  <c r="L11" i="2"/>
  <c r="V11" i="2"/>
  <c r="X11" i="2"/>
  <c r="C11" i="2" s="1"/>
  <c r="Z11" i="2"/>
  <c r="AB11" i="2"/>
  <c r="AD11" i="2"/>
  <c r="F11" i="2" s="1"/>
  <c r="AF11" i="2"/>
  <c r="G11" i="2" s="1"/>
  <c r="AI11" i="2"/>
  <c r="J10" i="2"/>
  <c r="K10" i="2"/>
  <c r="L10" i="2"/>
  <c r="V12" i="2"/>
  <c r="X12" i="2"/>
  <c r="C10" i="2" s="1"/>
  <c r="Z12" i="2"/>
  <c r="D10" i="2" s="1"/>
  <c r="AB12" i="2"/>
  <c r="E10" i="2" s="1"/>
  <c r="AD12" i="2"/>
  <c r="AF12" i="2"/>
  <c r="G10" i="2" s="1"/>
  <c r="AI12" i="2"/>
  <c r="H10" i="2" s="1"/>
  <c r="F10" i="2" l="1"/>
  <c r="D12" i="2"/>
  <c r="C12" i="2"/>
  <c r="AG10" i="2"/>
  <c r="D11" i="2"/>
  <c r="AG11" i="2"/>
  <c r="M12" i="2"/>
  <c r="M11" i="2"/>
  <c r="M10" i="2"/>
  <c r="AG12" i="2"/>
  <c r="AO11" i="2" l="1"/>
  <c r="AW11" i="2"/>
  <c r="AX11" i="2" s="1"/>
  <c r="BE11" i="2"/>
  <c r="AP11" i="2"/>
  <c r="BF11" i="2"/>
  <c r="AQ11" i="2"/>
  <c r="AR11" i="2" s="1"/>
  <c r="AY11" i="2"/>
  <c r="BG11" i="2"/>
  <c r="AZ11" i="2"/>
  <c r="AS11" i="2"/>
  <c r="AT11" i="2" s="1"/>
  <c r="BA11" i="2"/>
  <c r="BB11" i="2"/>
  <c r="AU11" i="2"/>
  <c r="AV11" i="2" s="1"/>
  <c r="BC11" i="2"/>
  <c r="BD11" i="2"/>
  <c r="BD10" i="2"/>
  <c r="AO10" i="2"/>
  <c r="AW10" i="2"/>
  <c r="BE10" i="2"/>
  <c r="AU10" i="2"/>
  <c r="AV10" i="2" s="1"/>
  <c r="AP10" i="2"/>
  <c r="AX10" i="2"/>
  <c r="BF10" i="2"/>
  <c r="BC10" i="2"/>
  <c r="AQ10" i="2"/>
  <c r="AR10" i="2" s="1"/>
  <c r="AY10" i="2"/>
  <c r="BG10" i="2"/>
  <c r="AZ10" i="2"/>
  <c r="AS10" i="2"/>
  <c r="AT10" i="2" s="1"/>
  <c r="BA10" i="2"/>
  <c r="BB10" i="2"/>
  <c r="AP12" i="2"/>
  <c r="BF12" i="2"/>
  <c r="AQ12" i="2"/>
  <c r="AR12" i="2" s="1"/>
  <c r="AY12" i="2"/>
  <c r="BG12" i="2"/>
  <c r="AZ12" i="2"/>
  <c r="AW12" i="2"/>
  <c r="AX12" i="2" s="1"/>
  <c r="AS12" i="2"/>
  <c r="AT12" i="2" s="1"/>
  <c r="BA12" i="2"/>
  <c r="BB12" i="2"/>
  <c r="AU12" i="2"/>
  <c r="AV12" i="2" s="1"/>
  <c r="BC12" i="2"/>
  <c r="BD12" i="2"/>
  <c r="AO12" i="2"/>
  <c r="BE12" i="2"/>
</calcChain>
</file>

<file path=xl/sharedStrings.xml><?xml version="1.0" encoding="utf-8"?>
<sst xmlns="http://schemas.openxmlformats.org/spreadsheetml/2006/main" count="85" uniqueCount="75">
  <si>
    <t>Prezime i ime kandidata</t>
  </si>
  <si>
    <t>Ukupni broj bodova</t>
  </si>
  <si>
    <t>a)</t>
  </si>
  <si>
    <t>b)</t>
  </si>
  <si>
    <t>c)</t>
  </si>
  <si>
    <t>d)</t>
  </si>
  <si>
    <t>Član 9.</t>
  </si>
  <si>
    <t>Član 10.</t>
  </si>
  <si>
    <t>Radni staž/radno iskustvo</t>
  </si>
  <si>
    <t>Vrijeme provedeno na evidenciji službe za zapošljavanje</t>
  </si>
  <si>
    <t>Član 11.</t>
  </si>
  <si>
    <t>dijete šehida</t>
  </si>
  <si>
    <t>porodica šehida</t>
  </si>
  <si>
    <t>RVI</t>
  </si>
  <si>
    <t>borac</t>
  </si>
  <si>
    <t>dijete RVI</t>
  </si>
  <si>
    <t>dijete borca</t>
  </si>
  <si>
    <t>priz. i odlik. DOD.</t>
  </si>
  <si>
    <t>dijete priz. i odlik. DOD.</t>
  </si>
  <si>
    <t>org. otpora DOD.</t>
  </si>
  <si>
    <t>mal. borac DOD.</t>
  </si>
  <si>
    <t>dijete um. borca DOD.</t>
  </si>
  <si>
    <t>supruga RVI</t>
  </si>
  <si>
    <t>II i I</t>
  </si>
  <si>
    <t>stav (1)</t>
  </si>
  <si>
    <t>stav (2)</t>
  </si>
  <si>
    <t>e)</t>
  </si>
  <si>
    <t>Stručna zvanja</t>
  </si>
  <si>
    <t>Akademska zvanja</t>
  </si>
  <si>
    <t>Član 12.</t>
  </si>
  <si>
    <t>Posebna priznanja</t>
  </si>
  <si>
    <t>Član 13.</t>
  </si>
  <si>
    <t>Član 14.</t>
  </si>
  <si>
    <t>Adresa</t>
  </si>
  <si>
    <t>Mejl</t>
  </si>
  <si>
    <t>Telefon</t>
  </si>
  <si>
    <t>max</t>
  </si>
  <si>
    <t xml:space="preserve">(1) c) </t>
  </si>
  <si>
    <t>pored</t>
  </si>
  <si>
    <t>izvan</t>
  </si>
  <si>
    <t>(1) d)</t>
  </si>
  <si>
    <t>biro</t>
  </si>
  <si>
    <t>(1) a) ili b)</t>
  </si>
  <si>
    <t>struč</t>
  </si>
  <si>
    <t>akad</t>
  </si>
  <si>
    <t>(1) a), b) ili c)</t>
  </si>
  <si>
    <t>pos</t>
  </si>
  <si>
    <t>dop</t>
  </si>
  <si>
    <t>prav</t>
  </si>
  <si>
    <t>bor</t>
  </si>
  <si>
    <t xml:space="preserve">(1) a) </t>
  </si>
  <si>
    <t>(1) b)</t>
  </si>
  <si>
    <t>(1) e)</t>
  </si>
  <si>
    <t>0-36</t>
  </si>
  <si>
    <t>0-9</t>
  </si>
  <si>
    <t>0-6</t>
  </si>
  <si>
    <t>X-VII</t>
  </si>
  <si>
    <t>VI-III</t>
  </si>
  <si>
    <t>na</t>
  </si>
  <si>
    <t>asis</t>
  </si>
  <si>
    <t>dod u</t>
  </si>
  <si>
    <t>prip</t>
  </si>
  <si>
    <t>Zbir max 30 osim (1) e)</t>
  </si>
  <si>
    <t>zv</t>
  </si>
  <si>
    <t>priz</t>
  </si>
  <si>
    <t>2.</t>
  </si>
  <si>
    <t>Bodovna rang-lista nastavnika, stručnih saradnika i saradnika</t>
  </si>
  <si>
    <t>4,6,8</t>
  </si>
  <si>
    <t>Dopunska prava boraca-branitelja BiH i članova njihovih porodica</t>
  </si>
  <si>
    <t>Broj 12 – Strana 86                SLUŽBENE NOVINE KANTONA SARAJEVO               Četvrtak, 24.3.2022.</t>
  </si>
  <si>
    <t>Ustanova: JU OŠ "MEHMEDALIJA MAK DIZDAR"                          Radno mjesto: NASTAVNIK NJEMAČKOG JEZIKA b)1</t>
  </si>
  <si>
    <t>MUMINOVIĆ MIRELA</t>
  </si>
  <si>
    <t>HAFIZOVIĆ SANELA</t>
  </si>
  <si>
    <t>ELEZOVIĆ MIRVIĆ ENISA</t>
  </si>
  <si>
    <t>Predsjednik Komisije: Sabina Aljić               član Komisije: Larisa Jahić                  član Komisije: Meliha Bašić Šarac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</si>
</sst>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9"/>
      <color theme="1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8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textRotation="180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8" fillId="2" borderId="0" xfId="0" applyFont="1" applyFill="1" applyAlignment="1">
      <alignment wrapText="1"/>
    </xf>
    <xf numFmtId="0" fontId="18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2" fontId="19" fillId="3" borderId="0" xfId="0" applyNumberFormat="1" applyFont="1" applyFill="1" applyAlignment="1">
      <alignment horizontal="center" vertical="center"/>
    </xf>
    <xf numFmtId="164" fontId="18" fillId="6" borderId="0" xfId="0" applyNumberFormat="1" applyFont="1" applyFill="1" applyAlignment="1">
      <alignment horizontal="center" vertical="center" wrapText="1"/>
    </xf>
    <xf numFmtId="2" fontId="19" fillId="6" borderId="0" xfId="1" applyNumberFormat="1" applyFont="1" applyFill="1" applyBorder="1" applyAlignment="1">
      <alignment horizontal="center" vertical="center"/>
    </xf>
    <xf numFmtId="2" fontId="19" fillId="8" borderId="0" xfId="1" applyNumberFormat="1" applyFont="1" applyFill="1" applyBorder="1" applyAlignment="1">
      <alignment horizontal="center" vertical="center"/>
    </xf>
    <xf numFmtId="164" fontId="18" fillId="8" borderId="0" xfId="0" applyNumberFormat="1" applyFont="1" applyFill="1" applyAlignment="1">
      <alignment horizontal="center" vertical="center" wrapText="1"/>
    </xf>
    <xf numFmtId="2" fontId="19" fillId="10" borderId="0" xfId="0" applyNumberFormat="1" applyFont="1" applyFill="1" applyAlignment="1">
      <alignment horizontal="center" vertical="center"/>
    </xf>
    <xf numFmtId="2" fontId="19" fillId="11" borderId="0" xfId="0" applyNumberFormat="1" applyFont="1" applyFill="1" applyAlignment="1">
      <alignment horizontal="center" vertical="center"/>
    </xf>
    <xf numFmtId="2" fontId="19" fillId="5" borderId="0" xfId="0" applyNumberFormat="1" applyFont="1" applyFill="1" applyAlignment="1">
      <alignment horizontal="center" vertical="center"/>
    </xf>
    <xf numFmtId="0" fontId="18" fillId="5" borderId="0" xfId="0" applyFont="1" applyFill="1" applyAlignment="1">
      <alignment horizontal="center" vertical="top" wrapText="1"/>
    </xf>
    <xf numFmtId="164" fontId="18" fillId="5" borderId="0" xfId="0" applyNumberFormat="1" applyFont="1" applyFill="1" applyAlignment="1">
      <alignment horizontal="center" vertical="center" wrapText="1"/>
    </xf>
    <xf numFmtId="2" fontId="19" fillId="5" borderId="0" xfId="1" applyNumberFormat="1" applyFont="1" applyFill="1" applyBorder="1" applyAlignment="1">
      <alignment horizontal="center" vertical="center"/>
    </xf>
    <xf numFmtId="17" fontId="18" fillId="2" borderId="0" xfId="0" applyNumberFormat="1" applyFont="1" applyFill="1" applyAlignment="1">
      <alignment horizontal="center" vertical="center" wrapText="1"/>
    </xf>
    <xf numFmtId="2" fontId="19" fillId="12" borderId="0" xfId="0" applyNumberFormat="1" applyFont="1" applyFill="1" applyAlignment="1">
      <alignment horizontal="center" vertical="center"/>
    </xf>
    <xf numFmtId="2" fontId="19" fillId="7" borderId="0" xfId="0" applyNumberFormat="1" applyFont="1" applyFill="1" applyAlignment="1">
      <alignment horizontal="center" vertical="center"/>
    </xf>
    <xf numFmtId="2" fontId="19" fillId="13" borderId="0" xfId="0" applyNumberFormat="1" applyFont="1" applyFill="1" applyAlignment="1">
      <alignment horizontal="center" vertical="center"/>
    </xf>
    <xf numFmtId="2" fontId="19" fillId="14" borderId="0" xfId="0" applyNumberFormat="1" applyFont="1" applyFill="1" applyAlignment="1">
      <alignment horizontal="center" vertical="center"/>
    </xf>
    <xf numFmtId="2" fontId="19" fillId="15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vertical="center" textRotation="180"/>
    </xf>
    <xf numFmtId="0" fontId="14" fillId="0" borderId="0" xfId="0" applyFont="1" applyAlignment="1">
      <alignment vertical="center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25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2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2" fontId="25" fillId="2" borderId="0" xfId="0" applyNumberFormat="1" applyFont="1" applyFill="1" applyAlignment="1">
      <alignment horizontal="center" vertical="center" wrapText="1"/>
    </xf>
    <xf numFmtId="0" fontId="25" fillId="2" borderId="0" xfId="0" applyFont="1" applyFill="1" applyAlignment="1">
      <alignment wrapText="1"/>
    </xf>
    <xf numFmtId="2" fontId="26" fillId="3" borderId="0" xfId="0" applyNumberFormat="1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2" fontId="20" fillId="4" borderId="0" xfId="0" applyNumberFormat="1" applyFont="1" applyFill="1" applyAlignment="1">
      <alignment horizontal="center" vertical="center" wrapText="1"/>
    </xf>
    <xf numFmtId="2" fontId="29" fillId="3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20" fillId="16" borderId="0" xfId="0" applyFont="1" applyFill="1" applyAlignment="1">
      <alignment horizontal="center" wrapText="1"/>
    </xf>
    <xf numFmtId="0" fontId="20" fillId="16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wrapText="1"/>
    </xf>
    <xf numFmtId="0" fontId="20" fillId="9" borderId="0" xfId="0" applyFont="1" applyFill="1" applyAlignment="1">
      <alignment horizontal="center" vertical="center" wrapText="1"/>
    </xf>
    <xf numFmtId="0" fontId="20" fillId="11" borderId="0" xfId="0" applyFont="1" applyFill="1" applyAlignment="1">
      <alignment horizontal="center" wrapText="1"/>
    </xf>
    <xf numFmtId="0" fontId="20" fillId="11" borderId="0" xfId="0" applyFont="1" applyFill="1" applyAlignment="1">
      <alignment horizontal="center" vertical="center" wrapText="1"/>
    </xf>
    <xf numFmtId="0" fontId="20" fillId="17" borderId="0" xfId="0" applyFont="1" applyFill="1" applyAlignment="1">
      <alignment horizontal="center" wrapText="1"/>
    </xf>
    <xf numFmtId="0" fontId="20" fillId="17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vertical="center"/>
    </xf>
    <xf numFmtId="2" fontId="15" fillId="3" borderId="0" xfId="0" applyNumberFormat="1" applyFont="1" applyFill="1" applyAlignment="1">
      <alignment horizontal="right" vertical="center"/>
    </xf>
    <xf numFmtId="2" fontId="19" fillId="4" borderId="0" xfId="0" applyNumberFormat="1" applyFont="1" applyFill="1" applyAlignment="1">
      <alignment horizontal="center" vertical="center"/>
    </xf>
    <xf numFmtId="2" fontId="19" fillId="8" borderId="0" xfId="0" applyNumberFormat="1" applyFont="1" applyFill="1" applyAlignment="1">
      <alignment horizontal="center" vertical="center"/>
    </xf>
    <xf numFmtId="2" fontId="19" fillId="9" borderId="0" xfId="1" applyNumberFormat="1" applyFont="1" applyFill="1" applyBorder="1" applyAlignment="1">
      <alignment horizontal="center" vertical="center"/>
    </xf>
    <xf numFmtId="164" fontId="18" fillId="9" borderId="0" xfId="0" applyNumberFormat="1" applyFont="1" applyFill="1" applyAlignment="1">
      <alignment horizontal="center" vertical="center" wrapText="1"/>
    </xf>
    <xf numFmtId="164" fontId="18" fillId="18" borderId="0" xfId="0" applyNumberFormat="1" applyFont="1" applyFill="1" applyAlignment="1">
      <alignment horizontal="center" vertical="center" wrapText="1"/>
    </xf>
    <xf numFmtId="2" fontId="19" fillId="18" borderId="0" xfId="0" applyNumberFormat="1" applyFont="1" applyFill="1" applyAlignment="1">
      <alignment horizontal="center" vertical="center"/>
    </xf>
    <xf numFmtId="2" fontId="19" fillId="18" borderId="0" xfId="1" applyNumberFormat="1" applyFont="1" applyFill="1" applyBorder="1" applyAlignment="1">
      <alignment horizontal="center" vertical="center"/>
    </xf>
    <xf numFmtId="2" fontId="15" fillId="4" borderId="0" xfId="0" applyNumberFormat="1" applyFont="1" applyFill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30" fillId="2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0" fillId="2" borderId="1" xfId="1" applyFont="1" applyFill="1" applyBorder="1" applyAlignment="1">
      <alignment horizontal="left" vertical="center" wrapText="1"/>
    </xf>
    <xf numFmtId="1" fontId="31" fillId="11" borderId="0" xfId="0" applyNumberFormat="1" applyFont="1" applyFill="1" applyAlignment="1">
      <alignment horizontal="center" vertical="center"/>
    </xf>
    <xf numFmtId="1" fontId="31" fillId="9" borderId="0" xfId="0" applyNumberFormat="1" applyFont="1" applyFill="1" applyAlignment="1">
      <alignment horizontal="center" vertical="center"/>
    </xf>
    <xf numFmtId="1" fontId="31" fillId="16" borderId="0" xfId="0" applyNumberFormat="1" applyFont="1" applyFill="1" applyAlignment="1">
      <alignment horizontal="center" vertical="center"/>
    </xf>
    <xf numFmtId="2" fontId="31" fillId="17" borderId="0" xfId="0" applyNumberFormat="1" applyFont="1" applyFill="1" applyAlignment="1">
      <alignment horizontal="center" vertical="center"/>
    </xf>
    <xf numFmtId="0" fontId="18" fillId="13" borderId="0" xfId="0" applyFont="1" applyFill="1" applyAlignment="1">
      <alignment horizontal="center" vertical="center" wrapText="1"/>
    </xf>
    <xf numFmtId="0" fontId="19" fillId="13" borderId="0" xfId="0" applyFont="1" applyFill="1" applyAlignment="1">
      <alignment horizontal="center" vertical="top" wrapText="1"/>
    </xf>
    <xf numFmtId="0" fontId="19" fillId="14" borderId="0" xfId="0" applyFont="1" applyFill="1" applyAlignment="1">
      <alignment horizontal="center" vertical="top" wrapText="1"/>
    </xf>
    <xf numFmtId="0" fontId="19" fillId="15" borderId="0" xfId="0" applyFont="1" applyFill="1" applyAlignment="1">
      <alignment horizontal="center" vertical="top" wrapText="1"/>
    </xf>
    <xf numFmtId="0" fontId="18" fillId="2" borderId="0" xfId="0" applyFont="1" applyFill="1" applyAlignment="1">
      <alignment horizontal="center" wrapText="1"/>
    </xf>
    <xf numFmtId="0" fontId="18" fillId="9" borderId="0" xfId="0" applyFont="1" applyFill="1" applyAlignment="1">
      <alignment horizontal="center" wrapText="1"/>
    </xf>
    <xf numFmtId="0" fontId="19" fillId="5" borderId="0" xfId="0" applyFont="1" applyFill="1" applyAlignment="1">
      <alignment horizontal="center" vertical="top" wrapText="1"/>
    </xf>
    <xf numFmtId="0" fontId="18" fillId="12" borderId="0" xfId="0" applyFont="1" applyFill="1" applyAlignment="1">
      <alignment horizontal="center" vertical="top" wrapText="1"/>
    </xf>
    <xf numFmtId="0" fontId="21" fillId="7" borderId="0" xfId="0" applyFont="1" applyFill="1" applyAlignment="1">
      <alignment horizontal="center" vertical="top" wrapText="1"/>
    </xf>
    <xf numFmtId="0" fontId="21" fillId="10" borderId="0" xfId="0" applyFont="1" applyFill="1" applyAlignment="1">
      <alignment horizontal="center" vertical="top" wrapText="1"/>
    </xf>
    <xf numFmtId="0" fontId="18" fillId="6" borderId="0" xfId="0" applyFont="1" applyFill="1" applyAlignment="1">
      <alignment horizontal="center" wrapText="1"/>
    </xf>
    <xf numFmtId="0" fontId="19" fillId="11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center" textRotation="180"/>
    </xf>
    <xf numFmtId="0" fontId="25" fillId="0" borderId="2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textRotation="180"/>
    </xf>
    <xf numFmtId="0" fontId="32" fillId="0" borderId="0" xfId="0" applyFont="1" applyAlignment="1">
      <alignment horizontal="center" vertical="center"/>
    </xf>
    <xf numFmtId="0" fontId="25" fillId="2" borderId="5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8" fillId="3" borderId="0" xfId="0" applyFont="1" applyFill="1" applyAlignment="1">
      <alignment horizontal="center" vertical="top" wrapText="1"/>
    </xf>
    <xf numFmtId="0" fontId="18" fillId="8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8" fillId="18" borderId="0" xfId="0" applyFont="1" applyFill="1" applyAlignment="1">
      <alignment horizontal="center" wrapText="1"/>
    </xf>
    <xf numFmtId="0" fontId="8" fillId="17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8" fillId="11" borderId="0" xfId="0" applyFont="1" applyFill="1" applyAlignment="1">
      <alignment horizontal="center" wrapText="1"/>
    </xf>
    <xf numFmtId="0" fontId="8" fillId="9" borderId="0" xfId="0" applyFont="1" applyFill="1" applyAlignment="1">
      <alignment horizontal="center" wrapText="1"/>
    </xf>
    <xf numFmtId="0" fontId="8" fillId="16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vertical="top" wrapText="1"/>
    </xf>
    <xf numFmtId="1" fontId="7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213"/>
  <sheetViews>
    <sheetView tabSelected="1" view="pageLayout" zoomScaleNormal="80" zoomScaleSheetLayoutView="80" workbookViewId="0">
      <selection activeCell="K15" sqref="K15"/>
    </sheetView>
  </sheetViews>
  <sheetFormatPr defaultColWidth="9.140625" defaultRowHeight="15" x14ac:dyDescent="0.25"/>
  <cols>
    <col min="1" max="1" width="33.28515625" style="13" customWidth="1"/>
    <col min="2" max="7" width="5.7109375" style="13" customWidth="1"/>
    <col min="8" max="8" width="14.5703125" style="13" customWidth="1"/>
    <col min="9" max="9" width="8.7109375" style="13" customWidth="1"/>
    <col min="10" max="10" width="11.7109375" style="13" customWidth="1"/>
    <col min="11" max="11" width="10.28515625" style="13" customWidth="1"/>
    <col min="12" max="12" width="10.7109375" style="13" customWidth="1"/>
    <col min="13" max="13" width="8.7109375" style="14" customWidth="1"/>
    <col min="14" max="14" width="6.85546875" style="14" customWidth="1"/>
    <col min="15" max="15" width="1.7109375" style="14" customWidth="1"/>
    <col min="16" max="16" width="4.140625" style="14" customWidth="1"/>
    <col min="17" max="17" width="2" style="14" customWidth="1"/>
    <col min="18" max="18" width="21.7109375" style="15" bestFit="1" customWidth="1"/>
    <col min="19" max="19" width="19.42578125" style="15" bestFit="1" customWidth="1"/>
    <col min="20" max="20" width="7.7109375" style="15" customWidth="1"/>
    <col min="21" max="21" width="2.42578125" style="15" customWidth="1"/>
    <col min="22" max="22" width="7.28515625" style="15" bestFit="1" customWidth="1"/>
    <col min="23" max="23" width="3" style="15" bestFit="1" customWidth="1"/>
    <col min="24" max="24" width="6" style="15" bestFit="1" customWidth="1"/>
    <col min="25" max="25" width="3" style="15" bestFit="1" customWidth="1"/>
    <col min="26" max="26" width="6" style="15" bestFit="1" customWidth="1"/>
    <col min="27" max="27" width="2" style="15" bestFit="1" customWidth="1"/>
    <col min="28" max="28" width="6" style="15" bestFit="1" customWidth="1"/>
    <col min="29" max="29" width="2" style="15" bestFit="1" customWidth="1"/>
    <col min="30" max="30" width="6" style="15" bestFit="1" customWidth="1"/>
    <col min="31" max="31" width="3" style="15" bestFit="1" customWidth="1"/>
    <col min="32" max="32" width="4.85546875" style="15" bestFit="1" customWidth="1"/>
    <col min="33" max="33" width="6" style="75" customWidth="1"/>
    <col min="34" max="34" width="3" style="15" bestFit="1" customWidth="1"/>
    <col min="35" max="35" width="5.7109375" style="15" customWidth="1"/>
    <col min="36" max="40" width="5.7109375" style="23" customWidth="1"/>
    <col min="41" max="41" width="6.140625" style="32" customWidth="1"/>
    <col min="42" max="42" width="5.7109375" style="32" customWidth="1"/>
    <col min="43" max="43" width="4.5703125" style="32" bestFit="1" customWidth="1"/>
    <col min="44" max="44" width="5.42578125" style="32" bestFit="1" customWidth="1"/>
    <col min="45" max="45" width="4.5703125" style="32" bestFit="1" customWidth="1"/>
    <col min="46" max="46" width="4.7109375" style="32" bestFit="1" customWidth="1"/>
    <col min="47" max="47" width="4.5703125" style="32" bestFit="1" customWidth="1"/>
    <col min="48" max="48" width="5.5703125" style="32" customWidth="1"/>
    <col min="49" max="56" width="5.7109375" style="32" customWidth="1"/>
    <col min="57" max="57" width="5.28515625" style="32" bestFit="1" customWidth="1"/>
    <col min="58" max="58" width="5.140625" style="32" bestFit="1" customWidth="1"/>
    <col min="59" max="59" width="7.140625" style="32" customWidth="1"/>
    <col min="60" max="60" width="4.7109375" style="13" customWidth="1"/>
    <col min="61" max="16384" width="9.140625" style="13"/>
  </cols>
  <sheetData>
    <row r="1" spans="1:60" s="11" customFormat="1" ht="10.15" customHeight="1" x14ac:dyDescent="0.25">
      <c r="M1" s="8"/>
      <c r="N1" s="8"/>
      <c r="O1" s="8"/>
      <c r="P1" s="130" t="s">
        <v>69</v>
      </c>
      <c r="Q1" s="20"/>
      <c r="R1" s="134" t="s">
        <v>33</v>
      </c>
      <c r="S1" s="134" t="s">
        <v>34</v>
      </c>
      <c r="T1" s="134" t="s">
        <v>35</v>
      </c>
      <c r="U1" s="25"/>
      <c r="V1" s="138" t="s">
        <v>6</v>
      </c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41" t="s">
        <v>7</v>
      </c>
      <c r="AI1" s="141"/>
      <c r="AJ1" s="142" t="s">
        <v>10</v>
      </c>
      <c r="AK1" s="143" t="s">
        <v>29</v>
      </c>
      <c r="AL1" s="144" t="s">
        <v>31</v>
      </c>
      <c r="AM1" s="140" t="s">
        <v>32</v>
      </c>
      <c r="AN1" s="53"/>
      <c r="AO1" s="31"/>
      <c r="AP1" s="31"/>
      <c r="AQ1" s="114"/>
      <c r="AR1" s="114"/>
      <c r="AS1" s="114"/>
      <c r="AT1" s="114"/>
      <c r="AU1" s="114"/>
      <c r="AV1" s="114"/>
      <c r="AW1" s="114"/>
      <c r="AX1" s="114"/>
      <c r="AY1" s="31"/>
      <c r="AZ1" s="31"/>
      <c r="BA1" s="31"/>
      <c r="BB1" s="31"/>
      <c r="BC1" s="31"/>
      <c r="BD1" s="31"/>
      <c r="BE1" s="35"/>
      <c r="BF1" s="35"/>
      <c r="BG1" s="35"/>
      <c r="BH1" s="10"/>
    </row>
    <row r="2" spans="1:60" s="11" customFormat="1" ht="16.5" customHeight="1" x14ac:dyDescent="0.25">
      <c r="A2" s="131" t="s">
        <v>66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0"/>
      <c r="Q2" s="20"/>
      <c r="R2" s="135"/>
      <c r="S2" s="135"/>
      <c r="T2" s="135"/>
      <c r="U2" s="25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41"/>
      <c r="AI2" s="141"/>
      <c r="AJ2" s="142"/>
      <c r="AK2" s="143"/>
      <c r="AL2" s="144"/>
      <c r="AM2" s="140"/>
      <c r="AN2" s="53"/>
      <c r="AO2" s="136" t="s">
        <v>11</v>
      </c>
      <c r="AP2" s="145" t="s">
        <v>12</v>
      </c>
      <c r="AQ2" s="139" t="s">
        <v>13</v>
      </c>
      <c r="AR2" s="139"/>
      <c r="AS2" s="137" t="s">
        <v>14</v>
      </c>
      <c r="AT2" s="137"/>
      <c r="AU2" s="115" t="s">
        <v>15</v>
      </c>
      <c r="AV2" s="115"/>
      <c r="AW2" s="120" t="s">
        <v>16</v>
      </c>
      <c r="AX2" s="120"/>
      <c r="AY2" s="121" t="s">
        <v>17</v>
      </c>
      <c r="AZ2" s="119" t="s">
        <v>18</v>
      </c>
      <c r="BA2" s="116" t="s">
        <v>19</v>
      </c>
      <c r="BB2" s="44"/>
      <c r="BC2" s="117" t="s">
        <v>20</v>
      </c>
      <c r="BD2" s="118" t="s">
        <v>21</v>
      </c>
      <c r="BE2" s="110" t="s">
        <v>22</v>
      </c>
      <c r="BF2" s="110"/>
      <c r="BG2" s="110"/>
      <c r="BH2" s="1"/>
    </row>
    <row r="3" spans="1:60" s="11" customFormat="1" ht="10.15" customHeight="1" x14ac:dyDescent="0.25">
      <c r="A3" s="19"/>
      <c r="M3" s="8"/>
      <c r="N3" s="8"/>
      <c r="O3" s="8"/>
      <c r="P3" s="130"/>
      <c r="Q3" s="20"/>
      <c r="R3" s="135"/>
      <c r="S3" s="135"/>
      <c r="T3" s="135"/>
      <c r="U3" s="25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41"/>
      <c r="AI3" s="141"/>
      <c r="AJ3" s="142"/>
      <c r="AK3" s="143"/>
      <c r="AL3" s="144"/>
      <c r="AM3" s="140"/>
      <c r="AN3" s="53"/>
      <c r="AO3" s="136"/>
      <c r="AP3" s="145"/>
      <c r="AQ3" s="34">
        <v>1</v>
      </c>
      <c r="AR3" s="34" t="s">
        <v>54</v>
      </c>
      <c r="AS3" s="34">
        <v>12</v>
      </c>
      <c r="AT3" s="47" t="s">
        <v>53</v>
      </c>
      <c r="AU3" s="34">
        <v>1</v>
      </c>
      <c r="AV3" s="34" t="s">
        <v>54</v>
      </c>
      <c r="AW3" s="34">
        <v>12</v>
      </c>
      <c r="AX3" s="47" t="s">
        <v>53</v>
      </c>
      <c r="AY3" s="121"/>
      <c r="AZ3" s="119"/>
      <c r="BA3" s="116"/>
      <c r="BB3" s="47" t="s">
        <v>55</v>
      </c>
      <c r="BC3" s="117"/>
      <c r="BD3" s="118"/>
      <c r="BE3" s="110"/>
      <c r="BF3" s="110"/>
      <c r="BG3" s="110"/>
      <c r="BH3" s="10"/>
    </row>
    <row r="4" spans="1:60" s="11" customFormat="1" ht="13.9" customHeight="1" x14ac:dyDescent="0.25">
      <c r="A4" s="61" t="s">
        <v>70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130"/>
      <c r="Q4" s="20"/>
      <c r="R4" s="135"/>
      <c r="S4" s="135"/>
      <c r="T4" s="135"/>
      <c r="U4" s="25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41"/>
      <c r="AI4" s="141"/>
      <c r="AJ4" s="142"/>
      <c r="AK4" s="143"/>
      <c r="AL4" s="144"/>
      <c r="AM4" s="140"/>
      <c r="AN4" s="53"/>
      <c r="AO4" s="136"/>
      <c r="AP4" s="145"/>
      <c r="AQ4" s="35"/>
      <c r="AR4" s="34">
        <v>0.3</v>
      </c>
      <c r="AS4" s="35"/>
      <c r="AT4" s="34">
        <v>0.1</v>
      </c>
      <c r="AU4" s="35"/>
      <c r="AV4" s="34">
        <v>0.3</v>
      </c>
      <c r="AW4" s="35"/>
      <c r="AX4" s="34">
        <v>0.1</v>
      </c>
      <c r="AY4" s="121"/>
      <c r="AZ4" s="119"/>
      <c r="BA4" s="116"/>
      <c r="BB4" s="34">
        <v>0.3</v>
      </c>
      <c r="BC4" s="117"/>
      <c r="BD4" s="118"/>
      <c r="BE4" s="111" t="s">
        <v>56</v>
      </c>
      <c r="BF4" s="112" t="s">
        <v>57</v>
      </c>
      <c r="BG4" s="113" t="s">
        <v>23</v>
      </c>
      <c r="BH4" s="2"/>
    </row>
    <row r="5" spans="1:60" s="11" customFormat="1" ht="10.15" customHeight="1" x14ac:dyDescent="0.25">
      <c r="A5" s="3"/>
      <c r="M5" s="8"/>
      <c r="N5" s="8"/>
      <c r="O5" s="8"/>
      <c r="P5" s="130"/>
      <c r="Q5" s="20"/>
      <c r="R5" s="135"/>
      <c r="S5" s="135"/>
      <c r="T5" s="135"/>
      <c r="U5" s="25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41"/>
      <c r="AI5" s="141"/>
      <c r="AJ5" s="142"/>
      <c r="AK5" s="143"/>
      <c r="AL5" s="144"/>
      <c r="AM5" s="140"/>
      <c r="AN5" s="53"/>
      <c r="AO5" s="136"/>
      <c r="AP5" s="145"/>
      <c r="AQ5" s="35"/>
      <c r="AR5" s="54">
        <v>0</v>
      </c>
      <c r="AS5" s="55"/>
      <c r="AT5" s="54">
        <v>0</v>
      </c>
      <c r="AU5" s="56"/>
      <c r="AV5" s="54">
        <v>0</v>
      </c>
      <c r="AW5" s="55"/>
      <c r="AX5" s="54">
        <v>0</v>
      </c>
      <c r="AY5" s="121"/>
      <c r="AZ5" s="119"/>
      <c r="BA5" s="116"/>
      <c r="BB5" s="54">
        <v>0</v>
      </c>
      <c r="BC5" s="117"/>
      <c r="BD5" s="118"/>
      <c r="BE5" s="111"/>
      <c r="BF5" s="112"/>
      <c r="BG5" s="113"/>
      <c r="BH5" s="10"/>
    </row>
    <row r="6" spans="1:60" s="11" customFormat="1" ht="130.9" customHeight="1" x14ac:dyDescent="0.25">
      <c r="A6" s="129" t="s">
        <v>0</v>
      </c>
      <c r="B6" s="123" t="s">
        <v>8</v>
      </c>
      <c r="C6" s="124"/>
      <c r="D6" s="124"/>
      <c r="E6" s="124"/>
      <c r="F6" s="124"/>
      <c r="G6" s="125"/>
      <c r="H6" s="62" t="s">
        <v>9</v>
      </c>
      <c r="I6" s="62" t="s">
        <v>27</v>
      </c>
      <c r="J6" s="62" t="s">
        <v>28</v>
      </c>
      <c r="K6" s="62" t="s">
        <v>30</v>
      </c>
      <c r="L6" s="62" t="s">
        <v>68</v>
      </c>
      <c r="M6" s="132" t="s">
        <v>1</v>
      </c>
      <c r="N6" s="132"/>
      <c r="O6" s="4"/>
      <c r="P6" s="130"/>
      <c r="Q6" s="20"/>
      <c r="R6" s="135"/>
      <c r="S6" s="135"/>
      <c r="T6" s="135"/>
      <c r="U6" s="25"/>
      <c r="V6" s="65" t="s">
        <v>50</v>
      </c>
      <c r="W6" s="53"/>
      <c r="X6" s="65" t="s">
        <v>51</v>
      </c>
      <c r="Y6" s="53"/>
      <c r="Z6" s="65" t="s">
        <v>37</v>
      </c>
      <c r="AA6" s="53"/>
      <c r="AB6" s="65" t="s">
        <v>40</v>
      </c>
      <c r="AC6" s="9"/>
      <c r="AD6" s="65" t="s">
        <v>52</v>
      </c>
      <c r="AE6" s="71"/>
      <c r="AF6" s="65" t="s">
        <v>65</v>
      </c>
      <c r="AG6" s="138" t="s">
        <v>62</v>
      </c>
      <c r="AH6" s="53"/>
      <c r="AI6" s="76" t="s">
        <v>41</v>
      </c>
      <c r="AJ6" s="86" t="s">
        <v>42</v>
      </c>
      <c r="AK6" s="84" t="s">
        <v>42</v>
      </c>
      <c r="AL6" s="82" t="s">
        <v>45</v>
      </c>
      <c r="AM6" s="88"/>
      <c r="AN6" s="90"/>
      <c r="AO6" s="34">
        <v>50</v>
      </c>
      <c r="AP6" s="34">
        <v>35</v>
      </c>
      <c r="AQ6" s="35">
        <v>27.5</v>
      </c>
      <c r="AR6" s="97">
        <f>AR4*AR5</f>
        <v>0</v>
      </c>
      <c r="AS6" s="35">
        <v>23.5</v>
      </c>
      <c r="AT6" s="40">
        <f>AT4*AT5</f>
        <v>0</v>
      </c>
      <c r="AU6" s="35">
        <v>20.5</v>
      </c>
      <c r="AV6" s="96">
        <f>AV4*AV5</f>
        <v>0</v>
      </c>
      <c r="AW6" s="35">
        <v>16.399999999999999</v>
      </c>
      <c r="AX6" s="37">
        <f>AX4*AX5</f>
        <v>0</v>
      </c>
      <c r="AY6" s="34">
        <v>10</v>
      </c>
      <c r="AZ6" s="34">
        <v>5</v>
      </c>
      <c r="BA6" s="34">
        <v>3</v>
      </c>
      <c r="BB6" s="45">
        <f>BB4*BB5</f>
        <v>0</v>
      </c>
      <c r="BC6" s="34">
        <v>2</v>
      </c>
      <c r="BD6" s="34">
        <v>1</v>
      </c>
      <c r="BE6" s="34">
        <v>1</v>
      </c>
      <c r="BF6" s="34">
        <v>2</v>
      </c>
      <c r="BG6" s="34">
        <v>3</v>
      </c>
      <c r="BH6" s="4"/>
    </row>
    <row r="7" spans="1:60" s="11" customFormat="1" ht="19.899999999999999" customHeight="1" x14ac:dyDescent="0.25">
      <c r="A7" s="129"/>
      <c r="B7" s="126" t="s">
        <v>6</v>
      </c>
      <c r="C7" s="127"/>
      <c r="D7" s="127"/>
      <c r="E7" s="127"/>
      <c r="F7" s="127"/>
      <c r="G7" s="128"/>
      <c r="H7" s="129" t="s">
        <v>7</v>
      </c>
      <c r="I7" s="129" t="s">
        <v>10</v>
      </c>
      <c r="J7" s="129" t="s">
        <v>29</v>
      </c>
      <c r="K7" s="129" t="s">
        <v>31</v>
      </c>
      <c r="L7" s="129" t="s">
        <v>32</v>
      </c>
      <c r="M7" s="133"/>
      <c r="N7" s="133"/>
      <c r="O7" s="4"/>
      <c r="P7" s="130"/>
      <c r="Q7" s="20"/>
      <c r="R7" s="135"/>
      <c r="S7" s="135"/>
      <c r="T7" s="135"/>
      <c r="U7" s="25"/>
      <c r="V7" s="69" t="s">
        <v>58</v>
      </c>
      <c r="W7" s="9"/>
      <c r="X7" s="69" t="s">
        <v>38</v>
      </c>
      <c r="Y7" s="9"/>
      <c r="Z7" s="69" t="s">
        <v>59</v>
      </c>
      <c r="AA7" s="9"/>
      <c r="AB7" s="69" t="s">
        <v>39</v>
      </c>
      <c r="AC7" s="9"/>
      <c r="AD7" s="69" t="s">
        <v>60</v>
      </c>
      <c r="AE7" s="71"/>
      <c r="AF7" s="65" t="s">
        <v>61</v>
      </c>
      <c r="AG7" s="138"/>
      <c r="AH7" s="9"/>
      <c r="AI7" s="76" t="s">
        <v>36</v>
      </c>
      <c r="AJ7" s="87" t="s">
        <v>43</v>
      </c>
      <c r="AK7" s="85" t="s">
        <v>44</v>
      </c>
      <c r="AL7" s="83" t="s">
        <v>46</v>
      </c>
      <c r="AM7" s="89" t="s">
        <v>47</v>
      </c>
      <c r="AN7" s="68"/>
      <c r="AO7" s="34"/>
      <c r="AP7" s="34"/>
      <c r="AQ7" s="35"/>
      <c r="AR7" s="79"/>
      <c r="AS7" s="35"/>
      <c r="AT7" s="79"/>
      <c r="AU7" s="35"/>
      <c r="AV7" s="79"/>
      <c r="AW7" s="35"/>
      <c r="AX7" s="79"/>
      <c r="AY7" s="34"/>
      <c r="AZ7" s="34"/>
      <c r="BA7" s="34"/>
      <c r="BB7" s="79"/>
      <c r="BC7" s="34"/>
      <c r="BD7" s="34"/>
      <c r="BE7" s="34"/>
      <c r="BF7" s="34"/>
      <c r="BG7" s="34"/>
      <c r="BH7" s="4"/>
    </row>
    <row r="8" spans="1:60" s="11" customFormat="1" ht="19.899999999999999" customHeight="1" x14ac:dyDescent="0.25">
      <c r="A8" s="129"/>
      <c r="B8" s="126" t="s">
        <v>24</v>
      </c>
      <c r="C8" s="127"/>
      <c r="D8" s="127"/>
      <c r="E8" s="127"/>
      <c r="F8" s="128"/>
      <c r="G8" s="129" t="s">
        <v>25</v>
      </c>
      <c r="H8" s="129"/>
      <c r="I8" s="129"/>
      <c r="J8" s="129"/>
      <c r="K8" s="129"/>
      <c r="L8" s="129"/>
      <c r="M8" s="133"/>
      <c r="N8" s="133"/>
      <c r="O8" s="4"/>
      <c r="P8" s="130"/>
      <c r="Q8" s="20"/>
      <c r="R8" s="135"/>
      <c r="S8" s="135"/>
      <c r="T8" s="135"/>
      <c r="U8" s="25"/>
      <c r="V8" s="70">
        <v>30</v>
      </c>
      <c r="W8" s="64"/>
      <c r="X8" s="70">
        <v>22.5</v>
      </c>
      <c r="Y8" s="64"/>
      <c r="Z8" s="70">
        <v>15</v>
      </c>
      <c r="AA8" s="64"/>
      <c r="AB8" s="70">
        <v>11.25</v>
      </c>
      <c r="AC8" s="66"/>
      <c r="AD8" s="70"/>
      <c r="AE8" s="53"/>
      <c r="AF8" s="53"/>
      <c r="AG8" s="138"/>
      <c r="AH8" s="9"/>
      <c r="AI8" s="76">
        <v>6</v>
      </c>
      <c r="AJ8" s="87" t="s">
        <v>63</v>
      </c>
      <c r="AK8" s="85" t="s">
        <v>63</v>
      </c>
      <c r="AL8" s="83" t="s">
        <v>64</v>
      </c>
      <c r="AM8" s="89" t="s">
        <v>48</v>
      </c>
      <c r="AN8" s="68"/>
      <c r="AO8" s="34"/>
      <c r="AP8" s="34"/>
      <c r="AQ8" s="35"/>
      <c r="AR8" s="79"/>
      <c r="AS8" s="35"/>
      <c r="AT8" s="79"/>
      <c r="AU8" s="35"/>
      <c r="AV8" s="79"/>
      <c r="AW8" s="35"/>
      <c r="AX8" s="79"/>
      <c r="AY8" s="34"/>
      <c r="AZ8" s="34"/>
      <c r="BA8" s="34"/>
      <c r="BB8" s="79"/>
      <c r="BC8" s="34"/>
      <c r="BD8" s="34"/>
      <c r="BE8" s="34"/>
      <c r="BF8" s="34"/>
      <c r="BG8" s="34"/>
      <c r="BH8" s="4"/>
    </row>
    <row r="9" spans="1:60" s="11" customFormat="1" ht="19.899999999999999" customHeight="1" x14ac:dyDescent="0.25">
      <c r="A9" s="129"/>
      <c r="B9" s="63" t="s">
        <v>2</v>
      </c>
      <c r="C9" s="63" t="s">
        <v>3</v>
      </c>
      <c r="D9" s="63" t="s">
        <v>4</v>
      </c>
      <c r="E9" s="63" t="s">
        <v>5</v>
      </c>
      <c r="F9" s="63" t="s">
        <v>26</v>
      </c>
      <c r="G9" s="129"/>
      <c r="H9" s="129"/>
      <c r="I9" s="129"/>
      <c r="J9" s="129"/>
      <c r="K9" s="129"/>
      <c r="L9" s="129"/>
      <c r="M9" s="133"/>
      <c r="N9" s="133"/>
      <c r="O9" s="4"/>
      <c r="P9" s="130"/>
      <c r="Q9" s="20"/>
      <c r="R9" s="135"/>
      <c r="S9" s="135"/>
      <c r="T9" s="135"/>
      <c r="U9" s="26"/>
      <c r="V9" s="67">
        <v>0.4</v>
      </c>
      <c r="W9" s="68"/>
      <c r="X9" s="67">
        <v>0.3</v>
      </c>
      <c r="Y9" s="68"/>
      <c r="Z9" s="67">
        <v>0.2</v>
      </c>
      <c r="AA9" s="68"/>
      <c r="AB9" s="68">
        <v>0.15</v>
      </c>
      <c r="AC9" s="68"/>
      <c r="AD9" s="67">
        <v>0.4</v>
      </c>
      <c r="AE9" s="24"/>
      <c r="AF9" s="67">
        <v>0.3</v>
      </c>
      <c r="AG9" s="138"/>
      <c r="AH9" s="9"/>
      <c r="AI9" s="77">
        <v>0.1</v>
      </c>
      <c r="AJ9" s="87">
        <v>4.5999999999999996</v>
      </c>
      <c r="AK9" s="85">
        <v>4.5999999999999996</v>
      </c>
      <c r="AL9" s="83" t="s">
        <v>67</v>
      </c>
      <c r="AM9" s="89" t="s">
        <v>49</v>
      </c>
      <c r="AN9" s="68"/>
      <c r="AO9" s="34"/>
      <c r="AP9" s="34"/>
      <c r="AQ9" s="35"/>
      <c r="AR9" s="79"/>
      <c r="AS9" s="35"/>
      <c r="AT9" s="79"/>
      <c r="AU9" s="35"/>
      <c r="AV9" s="79"/>
      <c r="AW9" s="35"/>
      <c r="AX9" s="79"/>
      <c r="AY9" s="34"/>
      <c r="AZ9" s="34"/>
      <c r="BA9" s="34"/>
      <c r="BB9" s="79"/>
      <c r="BC9" s="34"/>
      <c r="BD9" s="34"/>
      <c r="BE9" s="34"/>
      <c r="BF9" s="34"/>
      <c r="BG9" s="34"/>
      <c r="BH9" s="4"/>
    </row>
    <row r="10" spans="1:60" s="12" customFormat="1" ht="25.15" customHeight="1" x14ac:dyDescent="0.25">
      <c r="A10" s="57" t="s">
        <v>73</v>
      </c>
      <c r="B10" s="27">
        <v>30</v>
      </c>
      <c r="C10" s="27">
        <f>X10</f>
        <v>0</v>
      </c>
      <c r="D10" s="27">
        <f>Z10</f>
        <v>0</v>
      </c>
      <c r="E10" s="27">
        <f>AB10</f>
        <v>0</v>
      </c>
      <c r="F10" s="27">
        <f>AD10</f>
        <v>0</v>
      </c>
      <c r="G10" s="27">
        <f>AF10</f>
        <v>0</v>
      </c>
      <c r="H10" s="27">
        <f>AI10</f>
        <v>0</v>
      </c>
      <c r="I10" s="81">
        <v>6</v>
      </c>
      <c r="J10" s="80">
        <f>AK10</f>
        <v>0</v>
      </c>
      <c r="K10" s="81">
        <f>AL10</f>
        <v>0</v>
      </c>
      <c r="L10" s="28">
        <f>AM10</f>
        <v>0</v>
      </c>
      <c r="M10" s="29">
        <f>SUM(B10:L10)</f>
        <v>36</v>
      </c>
      <c r="N10" s="146">
        <v>1</v>
      </c>
      <c r="O10" s="7"/>
      <c r="P10" s="130"/>
      <c r="Q10" s="122"/>
      <c r="R10" s="101"/>
      <c r="S10" s="102"/>
      <c r="T10" s="104"/>
      <c r="U10" s="30">
        <v>0</v>
      </c>
      <c r="V10" s="78">
        <f>U10*V9</f>
        <v>0</v>
      </c>
      <c r="W10" s="30">
        <v>0</v>
      </c>
      <c r="X10" s="72">
        <f>W10*X9</f>
        <v>0</v>
      </c>
      <c r="Y10" s="30">
        <v>0</v>
      </c>
      <c r="Z10" s="72">
        <f>Y10*Z9</f>
        <v>0</v>
      </c>
      <c r="AA10" s="30">
        <v>0</v>
      </c>
      <c r="AB10" s="72">
        <f>AA10*AB9</f>
        <v>0</v>
      </c>
      <c r="AC10" s="30">
        <v>0</v>
      </c>
      <c r="AD10" s="72">
        <f>AC10*AD9</f>
        <v>0</v>
      </c>
      <c r="AE10" s="30">
        <v>0</v>
      </c>
      <c r="AF10" s="72">
        <f>AE10*AF9</f>
        <v>0</v>
      </c>
      <c r="AG10" s="92">
        <f>V10+X10+Z10+AB10+AD10+AF10</f>
        <v>0</v>
      </c>
      <c r="AH10" s="30">
        <v>0</v>
      </c>
      <c r="AI10" s="100">
        <f>AH10*AI9</f>
        <v>0</v>
      </c>
      <c r="AJ10" s="106">
        <v>0</v>
      </c>
      <c r="AK10" s="107">
        <v>0</v>
      </c>
      <c r="AL10" s="108">
        <v>0</v>
      </c>
      <c r="AM10" s="109">
        <v>0</v>
      </c>
      <c r="AN10" s="91"/>
      <c r="AO10" s="36">
        <f>(M10-L10)/100*50</f>
        <v>18</v>
      </c>
      <c r="AP10" s="93">
        <f>(M10-L10)/100*35</f>
        <v>12.6</v>
      </c>
      <c r="AQ10" s="98">
        <f>(M10-L10)/100*27.5</f>
        <v>9.9</v>
      </c>
      <c r="AR10" s="99">
        <f>(M10-L10)/100*AR6+AQ10</f>
        <v>9.9</v>
      </c>
      <c r="AS10" s="94">
        <f t="shared" ref="AS10" si="0">(M10-L10)/100*23.5</f>
        <v>8.4599999999999991</v>
      </c>
      <c r="AT10" s="39">
        <f>(M10-L10)/100*AT6+AS10</f>
        <v>8.4599999999999991</v>
      </c>
      <c r="AU10" s="95">
        <f>(M10-L10)/100*20.5</f>
        <v>7.38</v>
      </c>
      <c r="AV10" s="95">
        <f>(M10-L10)/100*AV6+AU10</f>
        <v>7.38</v>
      </c>
      <c r="AW10" s="38">
        <f>(M10-L10)/100*16.4</f>
        <v>5.903999999999999</v>
      </c>
      <c r="AX10" s="38">
        <f>(M10-L10)/100*AX6+AW10</f>
        <v>5.903999999999999</v>
      </c>
      <c r="AY10" s="42">
        <f>(M10-L10)/100*10</f>
        <v>3.5999999999999996</v>
      </c>
      <c r="AZ10" s="41">
        <f>(M10-L10)/100*5</f>
        <v>1.7999999999999998</v>
      </c>
      <c r="BA10" s="43">
        <f>(M10-L10)/100*3</f>
        <v>1.08</v>
      </c>
      <c r="BB10" s="46">
        <f>(M10-L10)/100*BB6</f>
        <v>0</v>
      </c>
      <c r="BC10" s="48">
        <f>(M10-L10)/100*2</f>
        <v>0.72</v>
      </c>
      <c r="BD10" s="49">
        <f>(M10-L10)/100*1</f>
        <v>0.36</v>
      </c>
      <c r="BE10" s="50">
        <f>(M10-L10)/100*1</f>
        <v>0.36</v>
      </c>
      <c r="BF10" s="51">
        <f>(M10-L10)/100*2</f>
        <v>0.72</v>
      </c>
      <c r="BG10" s="52">
        <f>(M10-L10)/100*3</f>
        <v>1.08</v>
      </c>
      <c r="BH10" s="5"/>
    </row>
    <row r="11" spans="1:60" s="12" customFormat="1" ht="25.15" customHeight="1" x14ac:dyDescent="0.25">
      <c r="A11" s="57" t="s">
        <v>72</v>
      </c>
      <c r="B11" s="27">
        <v>3.6</v>
      </c>
      <c r="C11" s="27">
        <f>X11</f>
        <v>0</v>
      </c>
      <c r="D11" s="27">
        <f>Z11</f>
        <v>0</v>
      </c>
      <c r="E11" s="27">
        <v>11.25</v>
      </c>
      <c r="F11" s="27">
        <f>AD11</f>
        <v>0</v>
      </c>
      <c r="G11" s="27">
        <f>AF11</f>
        <v>0</v>
      </c>
      <c r="H11" s="27">
        <v>6</v>
      </c>
      <c r="I11" s="81">
        <f>AJ11</f>
        <v>0</v>
      </c>
      <c r="J11" s="80">
        <f>AK11</f>
        <v>0</v>
      </c>
      <c r="K11" s="81">
        <f>AL11</f>
        <v>0</v>
      </c>
      <c r="L11" s="28">
        <f>AM11</f>
        <v>0</v>
      </c>
      <c r="M11" s="29">
        <f>SUM(B11:L11)</f>
        <v>20.85</v>
      </c>
      <c r="N11" s="146">
        <v>2</v>
      </c>
      <c r="O11" s="7"/>
      <c r="P11" s="130"/>
      <c r="Q11" s="122"/>
      <c r="R11" s="103"/>
      <c r="S11" s="105"/>
      <c r="T11" s="104"/>
      <c r="U11" s="30">
        <v>0</v>
      </c>
      <c r="V11" s="78">
        <f>U11*V9</f>
        <v>0</v>
      </c>
      <c r="W11" s="30">
        <v>0</v>
      </c>
      <c r="X11" s="72">
        <f>W11*X9</f>
        <v>0</v>
      </c>
      <c r="Y11" s="30">
        <v>0</v>
      </c>
      <c r="Z11" s="72">
        <f>Y11*Z9</f>
        <v>0</v>
      </c>
      <c r="AA11" s="30">
        <v>0</v>
      </c>
      <c r="AB11" s="72">
        <f>AA11*AB9</f>
        <v>0</v>
      </c>
      <c r="AC11" s="30">
        <v>0</v>
      </c>
      <c r="AD11" s="72">
        <f>AC11*AD9</f>
        <v>0</v>
      </c>
      <c r="AE11" s="30">
        <v>0</v>
      </c>
      <c r="AF11" s="72">
        <f>AE11*AF9</f>
        <v>0</v>
      </c>
      <c r="AG11" s="92">
        <f t="shared" ref="AG11:AG12" si="1">V11+X11+Z11+AB11+AD11+AF11</f>
        <v>0</v>
      </c>
      <c r="AH11" s="30">
        <v>0</v>
      </c>
      <c r="AI11" s="100">
        <f>AH11*AI9</f>
        <v>0</v>
      </c>
      <c r="AJ11" s="106">
        <v>0</v>
      </c>
      <c r="AK11" s="107">
        <v>0</v>
      </c>
      <c r="AL11" s="108">
        <v>0</v>
      </c>
      <c r="AM11" s="109">
        <v>0</v>
      </c>
      <c r="AN11" s="91"/>
      <c r="AO11" s="36">
        <f t="shared" ref="AO11:AO12" si="2">(M11-L11)/100*50</f>
        <v>10.425000000000001</v>
      </c>
      <c r="AP11" s="93">
        <f t="shared" ref="AP11:AP12" si="3">(M11-L11)/100*35</f>
        <v>7.2975000000000003</v>
      </c>
      <c r="AQ11" s="98">
        <f t="shared" ref="AQ11:AQ12" si="4">(M11-L11)/100*27.5</f>
        <v>5.7337500000000006</v>
      </c>
      <c r="AR11" s="99">
        <f>(M11-L11)/100*AR7+AQ11</f>
        <v>5.7337500000000006</v>
      </c>
      <c r="AS11" s="94">
        <f t="shared" ref="AS11:AS12" si="5">(M11-L11)/100*23.5</f>
        <v>4.89975</v>
      </c>
      <c r="AT11" s="39">
        <f>(M11-L11)/100*AT7+AS11</f>
        <v>4.89975</v>
      </c>
      <c r="AU11" s="95">
        <f t="shared" ref="AU11:AU12" si="6">(M11-L11)/100*20.5</f>
        <v>4.2742500000000003</v>
      </c>
      <c r="AV11" s="95">
        <f>(M11-L11)/100*AV7+AU11</f>
        <v>4.2742500000000003</v>
      </c>
      <c r="AW11" s="38">
        <f t="shared" ref="AW11:AW12" si="7">(M11-L11)/100*16.4</f>
        <v>3.4194</v>
      </c>
      <c r="AX11" s="38">
        <f>(M11-L11)/100*AX7+AW11</f>
        <v>3.4194</v>
      </c>
      <c r="AY11" s="42">
        <f t="shared" ref="AY11:AY12" si="8">(M11-L11)/100*10</f>
        <v>2.085</v>
      </c>
      <c r="AZ11" s="41">
        <f t="shared" ref="AZ11:AZ12" si="9">(M11-L11)/100*5</f>
        <v>1.0425</v>
      </c>
      <c r="BA11" s="43">
        <f t="shared" ref="BA11:BA12" si="10">(M11-L11)/100*3</f>
        <v>0.62550000000000006</v>
      </c>
      <c r="BB11" s="46">
        <f>(M11-L11)/100*BB7</f>
        <v>0</v>
      </c>
      <c r="BC11" s="48">
        <f t="shared" ref="BC11:BC12" si="11">(M11-L11)/100*2</f>
        <v>0.41700000000000004</v>
      </c>
      <c r="BD11" s="49">
        <f t="shared" ref="BD11:BD12" si="12">(M11-L11)/100*1</f>
        <v>0.20850000000000002</v>
      </c>
      <c r="BE11" s="50">
        <f t="shared" ref="BE11:BE12" si="13">(M11-L11)/100*1</f>
        <v>0.20850000000000002</v>
      </c>
      <c r="BF11" s="51">
        <f t="shared" ref="BF11:BF12" si="14">(M11-L11)/100*2</f>
        <v>0.41700000000000004</v>
      </c>
      <c r="BG11" s="52">
        <f t="shared" ref="BG11:BG12" si="15">(M11-L11)/100*3</f>
        <v>0.62550000000000006</v>
      </c>
      <c r="BH11" s="5"/>
    </row>
    <row r="12" spans="1:60" s="12" customFormat="1" ht="25.15" customHeight="1" x14ac:dyDescent="0.25">
      <c r="A12" s="57" t="s">
        <v>71</v>
      </c>
      <c r="B12" s="27">
        <v>11.6</v>
      </c>
      <c r="C12" s="27">
        <f>X12</f>
        <v>0</v>
      </c>
      <c r="D12" s="27">
        <f>Z12</f>
        <v>0</v>
      </c>
      <c r="E12" s="27">
        <f>AB12</f>
        <v>0</v>
      </c>
      <c r="F12" s="27">
        <f>AD12</f>
        <v>0</v>
      </c>
      <c r="G12" s="27">
        <f>AF12</f>
        <v>0</v>
      </c>
      <c r="H12" s="27">
        <v>0.2</v>
      </c>
      <c r="I12" s="81">
        <f>AJ12</f>
        <v>0</v>
      </c>
      <c r="J12" s="80">
        <f>AK12</f>
        <v>0</v>
      </c>
      <c r="K12" s="81">
        <f>AL12</f>
        <v>0</v>
      </c>
      <c r="L12" s="28">
        <v>2.35</v>
      </c>
      <c r="M12" s="29">
        <f>SUM(B12:L12)</f>
        <v>14.149999999999999</v>
      </c>
      <c r="N12" s="147">
        <v>3</v>
      </c>
      <c r="O12" s="6"/>
      <c r="P12" s="130"/>
      <c r="Q12" s="122"/>
      <c r="R12" s="101"/>
      <c r="S12" s="105"/>
      <c r="T12" s="104"/>
      <c r="U12" s="30">
        <v>0</v>
      </c>
      <c r="V12" s="78">
        <f>U12*V9</f>
        <v>0</v>
      </c>
      <c r="W12" s="30">
        <v>0</v>
      </c>
      <c r="X12" s="72">
        <f>W12*X9</f>
        <v>0</v>
      </c>
      <c r="Y12" s="30">
        <v>0</v>
      </c>
      <c r="Z12" s="72">
        <f>Y12*Z9</f>
        <v>0</v>
      </c>
      <c r="AA12" s="30">
        <v>0</v>
      </c>
      <c r="AB12" s="72">
        <f>AA12*AB9</f>
        <v>0</v>
      </c>
      <c r="AC12" s="30">
        <v>0</v>
      </c>
      <c r="AD12" s="72">
        <f>AC12*AD9</f>
        <v>0</v>
      </c>
      <c r="AE12" s="30">
        <v>0</v>
      </c>
      <c r="AF12" s="72">
        <f>AE12*AF9</f>
        <v>0</v>
      </c>
      <c r="AG12" s="92">
        <f t="shared" si="1"/>
        <v>0</v>
      </c>
      <c r="AH12" s="30">
        <v>0</v>
      </c>
      <c r="AI12" s="100">
        <f>AH12*AI9</f>
        <v>0</v>
      </c>
      <c r="AJ12" s="106">
        <v>0</v>
      </c>
      <c r="AK12" s="107">
        <v>0</v>
      </c>
      <c r="AL12" s="108">
        <v>0</v>
      </c>
      <c r="AM12" s="109">
        <v>0</v>
      </c>
      <c r="AN12" s="91"/>
      <c r="AO12" s="36">
        <f t="shared" si="2"/>
        <v>5.8999999999999995</v>
      </c>
      <c r="AP12" s="93">
        <f t="shared" si="3"/>
        <v>4.13</v>
      </c>
      <c r="AQ12" s="98">
        <f t="shared" si="4"/>
        <v>3.2449999999999997</v>
      </c>
      <c r="AR12" s="99">
        <f>(M12-L12)/100*AR8+AQ12</f>
        <v>3.2449999999999997</v>
      </c>
      <c r="AS12" s="94">
        <f t="shared" si="5"/>
        <v>2.7729999999999997</v>
      </c>
      <c r="AT12" s="39">
        <f>(M12-L12)/100*AT8+AS12</f>
        <v>2.7729999999999997</v>
      </c>
      <c r="AU12" s="95">
        <f t="shared" si="6"/>
        <v>2.419</v>
      </c>
      <c r="AV12" s="95">
        <f>(M12-L12)/100*AV8+AU12</f>
        <v>2.419</v>
      </c>
      <c r="AW12" s="38">
        <f t="shared" si="7"/>
        <v>1.9351999999999998</v>
      </c>
      <c r="AX12" s="38">
        <f>(M12-L12)/100*AX8+AW12</f>
        <v>1.9351999999999998</v>
      </c>
      <c r="AY12" s="42">
        <f t="shared" si="8"/>
        <v>1.18</v>
      </c>
      <c r="AZ12" s="41">
        <f t="shared" si="9"/>
        <v>0.59</v>
      </c>
      <c r="BA12" s="43">
        <f t="shared" si="10"/>
        <v>0.35399999999999998</v>
      </c>
      <c r="BB12" s="46">
        <f>(M12-L12)/100*BB8</f>
        <v>0</v>
      </c>
      <c r="BC12" s="48">
        <f t="shared" si="11"/>
        <v>0.23599999999999999</v>
      </c>
      <c r="BD12" s="49">
        <f t="shared" si="12"/>
        <v>0.11799999999999999</v>
      </c>
      <c r="BE12" s="50">
        <f t="shared" si="13"/>
        <v>0.11799999999999999</v>
      </c>
      <c r="BF12" s="51">
        <f t="shared" si="14"/>
        <v>0.23599999999999999</v>
      </c>
      <c r="BG12" s="52">
        <f t="shared" si="15"/>
        <v>0.35399999999999998</v>
      </c>
      <c r="BH12" s="5"/>
    </row>
    <row r="13" spans="1:60" s="12" customFormat="1" ht="28.5" customHeight="1" x14ac:dyDescent="0.25">
      <c r="P13" s="130"/>
      <c r="Q13" s="20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73"/>
      <c r="AH13" s="16"/>
      <c r="AI13" s="16"/>
      <c r="AJ13" s="21"/>
      <c r="AK13" s="21"/>
      <c r="AL13" s="21"/>
      <c r="AM13" s="21"/>
      <c r="AN13" s="21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</row>
    <row r="14" spans="1:60" s="58" customFormat="1" ht="30" customHeight="1" x14ac:dyDescent="0.25">
      <c r="A14" s="58" t="s">
        <v>74</v>
      </c>
      <c r="M14" s="59"/>
      <c r="N14" s="59"/>
      <c r="O14" s="59"/>
      <c r="P14" s="130"/>
      <c r="Q14" s="60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74"/>
      <c r="AH14" s="18"/>
      <c r="AI14" s="18"/>
      <c r="AJ14" s="22"/>
      <c r="AK14" s="22"/>
      <c r="AL14" s="22"/>
      <c r="AM14" s="22"/>
      <c r="AN14" s="22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</row>
    <row r="15" spans="1:60" s="17" customFormat="1" ht="20.100000000000001" customHeight="1" x14ac:dyDescent="0.25"/>
    <row r="16" spans="1:60" s="11" customFormat="1" ht="10.15" customHeight="1" x14ac:dyDescent="0.25">
      <c r="A16" s="10"/>
    </row>
    <row r="17" spans="1:1" s="11" customFormat="1" ht="16.5" customHeight="1" x14ac:dyDescent="0.25">
      <c r="A17" s="1"/>
    </row>
    <row r="18" spans="1:1" s="11" customFormat="1" ht="10.15" customHeight="1" x14ac:dyDescent="0.25">
      <c r="A18" s="10"/>
    </row>
    <row r="19" spans="1:1" s="11" customFormat="1" ht="13.9" customHeight="1" x14ac:dyDescent="0.25">
      <c r="A19" s="2"/>
    </row>
    <row r="20" spans="1:1" s="11" customFormat="1" ht="10.15" customHeight="1" x14ac:dyDescent="0.25">
      <c r="A20" s="10"/>
    </row>
    <row r="21" spans="1:1" s="11" customFormat="1" ht="130.9" customHeight="1" x14ac:dyDescent="0.25">
      <c r="A21" s="4"/>
    </row>
    <row r="22" spans="1:1" s="11" customFormat="1" ht="19.899999999999999" customHeight="1" x14ac:dyDescent="0.25">
      <c r="A22" s="4"/>
    </row>
    <row r="23" spans="1:1" s="11" customFormat="1" ht="19.899999999999999" customHeight="1" x14ac:dyDescent="0.25">
      <c r="A23" s="4"/>
    </row>
    <row r="24" spans="1:1" s="11" customFormat="1" ht="19.899999999999999" customHeight="1" x14ac:dyDescent="0.25">
      <c r="A24" s="4"/>
    </row>
    <row r="25" spans="1:1" s="12" customFormat="1" ht="25.15" customHeight="1" x14ac:dyDescent="0.25">
      <c r="A25" s="5"/>
    </row>
    <row r="26" spans="1:1" s="12" customFormat="1" ht="25.15" customHeight="1" x14ac:dyDescent="0.25">
      <c r="A26" s="5"/>
    </row>
    <row r="27" spans="1:1" s="12" customFormat="1" ht="25.15" customHeight="1" x14ac:dyDescent="0.25">
      <c r="A27" s="5"/>
    </row>
    <row r="28" spans="1:1" s="12" customFormat="1" ht="25.15" customHeight="1" x14ac:dyDescent="0.25">
      <c r="A28" s="5"/>
    </row>
    <row r="29" spans="1:1" s="12" customFormat="1" ht="25.15" customHeight="1" x14ac:dyDescent="0.25">
      <c r="A29" s="5"/>
    </row>
    <row r="30" spans="1:1" s="12" customFormat="1" ht="25.15" customHeight="1" x14ac:dyDescent="0.25">
      <c r="A30" s="5"/>
    </row>
    <row r="31" spans="1:1" s="12" customFormat="1" ht="25.15" customHeight="1" x14ac:dyDescent="0.25">
      <c r="A31" s="5"/>
    </row>
    <row r="32" spans="1:1" s="12" customFormat="1" ht="25.15" customHeight="1" x14ac:dyDescent="0.25">
      <c r="A32" s="5"/>
    </row>
    <row r="33" spans="1:1" s="12" customFormat="1" ht="25.15" customHeight="1" x14ac:dyDescent="0.25">
      <c r="A33" s="5"/>
    </row>
    <row r="34" spans="1:1" s="12" customFormat="1" ht="25.15" customHeight="1" x14ac:dyDescent="0.25"/>
    <row r="35" spans="1:1" s="12" customFormat="1" ht="14.45" customHeight="1" x14ac:dyDescent="0.25"/>
    <row r="36" spans="1:1" s="58" customFormat="1" ht="20.100000000000001" customHeight="1" x14ac:dyDescent="0.25"/>
    <row r="37" spans="1:1" s="17" customFormat="1" ht="20.100000000000001" customHeight="1" x14ac:dyDescent="0.25"/>
    <row r="38" spans="1:1" s="11" customFormat="1" ht="10.15" customHeight="1" x14ac:dyDescent="0.25">
      <c r="A38" s="10"/>
    </row>
    <row r="39" spans="1:1" s="11" customFormat="1" ht="16.5" customHeight="1" x14ac:dyDescent="0.25">
      <c r="A39" s="1"/>
    </row>
    <row r="40" spans="1:1" s="11" customFormat="1" ht="10.15" customHeight="1" x14ac:dyDescent="0.25">
      <c r="A40" s="10"/>
    </row>
    <row r="41" spans="1:1" s="11" customFormat="1" ht="13.9" customHeight="1" x14ac:dyDescent="0.25">
      <c r="A41" s="2"/>
    </row>
    <row r="42" spans="1:1" s="11" customFormat="1" ht="10.15" customHeight="1" x14ac:dyDescent="0.25">
      <c r="A42" s="10"/>
    </row>
    <row r="43" spans="1:1" s="11" customFormat="1" ht="130.9" customHeight="1" x14ac:dyDescent="0.25">
      <c r="A43" s="4"/>
    </row>
    <row r="44" spans="1:1" s="11" customFormat="1" ht="19.899999999999999" customHeight="1" x14ac:dyDescent="0.25">
      <c r="A44" s="4"/>
    </row>
    <row r="45" spans="1:1" s="11" customFormat="1" ht="19.899999999999999" customHeight="1" x14ac:dyDescent="0.25">
      <c r="A45" s="4"/>
    </row>
    <row r="46" spans="1:1" s="11" customFormat="1" ht="19.899999999999999" customHeight="1" x14ac:dyDescent="0.25">
      <c r="A46" s="4"/>
    </row>
    <row r="47" spans="1:1" s="12" customFormat="1" ht="25.15" customHeight="1" x14ac:dyDescent="0.25">
      <c r="A47" s="5"/>
    </row>
    <row r="48" spans="1:1" s="12" customFormat="1" ht="25.15" customHeight="1" x14ac:dyDescent="0.25">
      <c r="A48" s="5"/>
    </row>
    <row r="49" spans="1:1" s="12" customFormat="1" ht="25.15" customHeight="1" x14ac:dyDescent="0.25">
      <c r="A49" s="5"/>
    </row>
    <row r="50" spans="1:1" s="12" customFormat="1" ht="25.15" customHeight="1" x14ac:dyDescent="0.25">
      <c r="A50" s="5"/>
    </row>
    <row r="51" spans="1:1" s="12" customFormat="1" ht="25.15" customHeight="1" x14ac:dyDescent="0.25">
      <c r="A51" s="5"/>
    </row>
    <row r="52" spans="1:1" s="12" customFormat="1" ht="25.15" customHeight="1" x14ac:dyDescent="0.25">
      <c r="A52" s="5"/>
    </row>
    <row r="53" spans="1:1" s="12" customFormat="1" ht="25.15" customHeight="1" x14ac:dyDescent="0.25">
      <c r="A53" s="5"/>
    </row>
    <row r="54" spans="1:1" s="12" customFormat="1" ht="25.15" customHeight="1" x14ac:dyDescent="0.25">
      <c r="A54" s="5"/>
    </row>
    <row r="55" spans="1:1" s="12" customFormat="1" ht="25.15" customHeight="1" x14ac:dyDescent="0.25">
      <c r="A55" s="5"/>
    </row>
    <row r="56" spans="1:1" s="12" customFormat="1" ht="25.15" customHeight="1" x14ac:dyDescent="0.25"/>
    <row r="57" spans="1:1" s="12" customFormat="1" ht="14.45" customHeight="1" x14ac:dyDescent="0.25"/>
    <row r="58" spans="1:1" s="58" customFormat="1" ht="20.100000000000001" customHeight="1" x14ac:dyDescent="0.25"/>
    <row r="59" spans="1:1" s="17" customFormat="1" ht="20.100000000000001" customHeight="1" x14ac:dyDescent="0.25"/>
    <row r="60" spans="1:1" s="11" customFormat="1" ht="10.15" customHeight="1" x14ac:dyDescent="0.25">
      <c r="A60" s="10"/>
    </row>
    <row r="61" spans="1:1" s="11" customFormat="1" ht="16.5" customHeight="1" x14ac:dyDescent="0.25">
      <c r="A61" s="1"/>
    </row>
    <row r="62" spans="1:1" s="11" customFormat="1" ht="10.15" customHeight="1" x14ac:dyDescent="0.25">
      <c r="A62" s="10"/>
    </row>
    <row r="63" spans="1:1" s="11" customFormat="1" ht="13.9" customHeight="1" x14ac:dyDescent="0.25">
      <c r="A63" s="2"/>
    </row>
    <row r="64" spans="1:1" s="11" customFormat="1" ht="10.15" customHeight="1" x14ac:dyDescent="0.25">
      <c r="A64" s="10"/>
    </row>
    <row r="65" spans="1:1" s="11" customFormat="1" ht="130.9" customHeight="1" x14ac:dyDescent="0.25">
      <c r="A65" s="4"/>
    </row>
    <row r="66" spans="1:1" s="11" customFormat="1" ht="19.899999999999999" customHeight="1" x14ac:dyDescent="0.25">
      <c r="A66" s="4"/>
    </row>
    <row r="67" spans="1:1" s="11" customFormat="1" ht="19.899999999999999" customHeight="1" x14ac:dyDescent="0.25">
      <c r="A67" s="4"/>
    </row>
    <row r="68" spans="1:1" s="11" customFormat="1" ht="19.899999999999999" customHeight="1" x14ac:dyDescent="0.25">
      <c r="A68" s="4"/>
    </row>
    <row r="69" spans="1:1" s="12" customFormat="1" ht="25.15" customHeight="1" x14ac:dyDescent="0.25">
      <c r="A69" s="5"/>
    </row>
    <row r="70" spans="1:1" s="12" customFormat="1" ht="25.15" customHeight="1" x14ac:dyDescent="0.25">
      <c r="A70" s="5"/>
    </row>
    <row r="71" spans="1:1" s="12" customFormat="1" ht="25.15" customHeight="1" x14ac:dyDescent="0.25">
      <c r="A71" s="5"/>
    </row>
    <row r="72" spans="1:1" s="12" customFormat="1" ht="25.15" customHeight="1" x14ac:dyDescent="0.25">
      <c r="A72" s="5"/>
    </row>
    <row r="73" spans="1:1" s="12" customFormat="1" ht="25.15" customHeight="1" x14ac:dyDescent="0.25">
      <c r="A73" s="5"/>
    </row>
    <row r="74" spans="1:1" s="12" customFormat="1" ht="25.15" customHeight="1" x14ac:dyDescent="0.25">
      <c r="A74" s="5"/>
    </row>
    <row r="75" spans="1:1" s="12" customFormat="1" ht="25.15" customHeight="1" x14ac:dyDescent="0.25">
      <c r="A75" s="5"/>
    </row>
    <row r="76" spans="1:1" s="12" customFormat="1" ht="25.15" customHeight="1" x14ac:dyDescent="0.25">
      <c r="A76" s="5"/>
    </row>
    <row r="77" spans="1:1" s="12" customFormat="1" ht="25.15" customHeight="1" x14ac:dyDescent="0.25">
      <c r="A77" s="5"/>
    </row>
    <row r="78" spans="1:1" s="12" customFormat="1" ht="25.15" customHeight="1" x14ac:dyDescent="0.25"/>
    <row r="79" spans="1:1" s="12" customFormat="1" ht="14.45" customHeight="1" x14ac:dyDescent="0.25"/>
    <row r="80" spans="1:1" s="58" customFormat="1" ht="20.100000000000001" customHeight="1" x14ac:dyDescent="0.25"/>
    <row r="81" spans="1:1" s="17" customFormat="1" ht="20.100000000000001" customHeight="1" x14ac:dyDescent="0.25"/>
    <row r="82" spans="1:1" s="11" customFormat="1" ht="10.15" customHeight="1" x14ac:dyDescent="0.25">
      <c r="A82" s="10"/>
    </row>
    <row r="83" spans="1:1" s="11" customFormat="1" ht="16.5" customHeight="1" x14ac:dyDescent="0.25">
      <c r="A83" s="1"/>
    </row>
    <row r="84" spans="1:1" s="11" customFormat="1" ht="10.15" customHeight="1" x14ac:dyDescent="0.25">
      <c r="A84" s="10"/>
    </row>
    <row r="85" spans="1:1" s="11" customFormat="1" ht="13.9" customHeight="1" x14ac:dyDescent="0.25">
      <c r="A85" s="2"/>
    </row>
    <row r="86" spans="1:1" s="11" customFormat="1" ht="10.15" customHeight="1" x14ac:dyDescent="0.25">
      <c r="A86" s="10"/>
    </row>
    <row r="87" spans="1:1" s="11" customFormat="1" ht="130.9" customHeight="1" x14ac:dyDescent="0.25">
      <c r="A87" s="4"/>
    </row>
    <row r="88" spans="1:1" s="11" customFormat="1" ht="19.899999999999999" customHeight="1" x14ac:dyDescent="0.25">
      <c r="A88" s="4"/>
    </row>
    <row r="89" spans="1:1" s="11" customFormat="1" ht="19.899999999999999" customHeight="1" x14ac:dyDescent="0.25">
      <c r="A89" s="4"/>
    </row>
    <row r="90" spans="1:1" s="11" customFormat="1" ht="19.899999999999999" customHeight="1" x14ac:dyDescent="0.25">
      <c r="A90" s="4"/>
    </row>
    <row r="91" spans="1:1" s="12" customFormat="1" ht="25.15" customHeight="1" x14ac:dyDescent="0.25">
      <c r="A91" s="5"/>
    </row>
    <row r="92" spans="1:1" s="12" customFormat="1" ht="25.15" customHeight="1" x14ac:dyDescent="0.25">
      <c r="A92" s="5"/>
    </row>
    <row r="93" spans="1:1" s="12" customFormat="1" ht="25.15" customHeight="1" x14ac:dyDescent="0.25">
      <c r="A93" s="5"/>
    </row>
    <row r="94" spans="1:1" s="12" customFormat="1" ht="25.15" customHeight="1" x14ac:dyDescent="0.25">
      <c r="A94" s="5"/>
    </row>
    <row r="95" spans="1:1" s="12" customFormat="1" ht="25.15" customHeight="1" x14ac:dyDescent="0.25">
      <c r="A95" s="5"/>
    </row>
    <row r="96" spans="1:1" s="12" customFormat="1" ht="25.15" customHeight="1" x14ac:dyDescent="0.25">
      <c r="A96" s="5"/>
    </row>
    <row r="97" spans="1:1" s="12" customFormat="1" ht="25.15" customHeight="1" x14ac:dyDescent="0.25">
      <c r="A97" s="5"/>
    </row>
    <row r="98" spans="1:1" s="12" customFormat="1" ht="25.15" customHeight="1" x14ac:dyDescent="0.25">
      <c r="A98" s="5"/>
    </row>
    <row r="99" spans="1:1" s="12" customFormat="1" ht="25.15" customHeight="1" x14ac:dyDescent="0.25">
      <c r="A99" s="5"/>
    </row>
    <row r="100" spans="1:1" s="12" customFormat="1" ht="25.15" customHeight="1" x14ac:dyDescent="0.25"/>
    <row r="101" spans="1:1" s="12" customFormat="1" ht="14.45" customHeight="1" x14ac:dyDescent="0.25"/>
    <row r="102" spans="1:1" s="58" customFormat="1" ht="20.100000000000001" customHeight="1" x14ac:dyDescent="0.25"/>
    <row r="103" spans="1:1" s="17" customFormat="1" ht="20.100000000000001" customHeight="1" x14ac:dyDescent="0.25"/>
    <row r="104" spans="1:1" s="11" customFormat="1" ht="10.15" customHeight="1" x14ac:dyDescent="0.25">
      <c r="A104" s="10"/>
    </row>
    <row r="105" spans="1:1" s="11" customFormat="1" ht="16.5" customHeight="1" x14ac:dyDescent="0.25">
      <c r="A105" s="1"/>
    </row>
    <row r="106" spans="1:1" s="11" customFormat="1" ht="10.15" customHeight="1" x14ac:dyDescent="0.25">
      <c r="A106" s="10"/>
    </row>
    <row r="107" spans="1:1" s="11" customFormat="1" ht="13.9" customHeight="1" x14ac:dyDescent="0.25">
      <c r="A107" s="2"/>
    </row>
    <row r="108" spans="1:1" s="11" customFormat="1" ht="10.15" customHeight="1" x14ac:dyDescent="0.25">
      <c r="A108" s="10"/>
    </row>
    <row r="109" spans="1:1" s="11" customFormat="1" ht="130.9" customHeight="1" x14ac:dyDescent="0.25">
      <c r="A109" s="4"/>
    </row>
    <row r="110" spans="1:1" s="11" customFormat="1" ht="19.899999999999999" customHeight="1" x14ac:dyDescent="0.25">
      <c r="A110" s="4"/>
    </row>
    <row r="111" spans="1:1" s="11" customFormat="1" ht="19.899999999999999" customHeight="1" x14ac:dyDescent="0.25">
      <c r="A111" s="4"/>
    </row>
    <row r="112" spans="1:1" s="11" customFormat="1" ht="19.899999999999999" customHeight="1" x14ac:dyDescent="0.25">
      <c r="A112" s="4"/>
    </row>
    <row r="113" spans="1:1" s="12" customFormat="1" ht="25.15" customHeight="1" x14ac:dyDescent="0.25">
      <c r="A113" s="5"/>
    </row>
    <row r="114" spans="1:1" s="12" customFormat="1" ht="25.15" customHeight="1" x14ac:dyDescent="0.25">
      <c r="A114" s="5"/>
    </row>
    <row r="115" spans="1:1" s="12" customFormat="1" ht="25.15" customHeight="1" x14ac:dyDescent="0.25">
      <c r="A115" s="5"/>
    </row>
    <row r="116" spans="1:1" s="12" customFormat="1" ht="25.15" customHeight="1" x14ac:dyDescent="0.25">
      <c r="A116" s="5"/>
    </row>
    <row r="117" spans="1:1" s="12" customFormat="1" ht="25.15" customHeight="1" x14ac:dyDescent="0.25">
      <c r="A117" s="5"/>
    </row>
    <row r="118" spans="1:1" s="12" customFormat="1" ht="25.15" customHeight="1" x14ac:dyDescent="0.25">
      <c r="A118" s="5"/>
    </row>
    <row r="119" spans="1:1" s="12" customFormat="1" ht="25.15" customHeight="1" x14ac:dyDescent="0.25">
      <c r="A119" s="5"/>
    </row>
    <row r="120" spans="1:1" s="12" customFormat="1" ht="25.15" customHeight="1" x14ac:dyDescent="0.25">
      <c r="A120" s="5"/>
    </row>
    <row r="121" spans="1:1" s="12" customFormat="1" ht="25.15" customHeight="1" x14ac:dyDescent="0.25">
      <c r="A121" s="5"/>
    </row>
    <row r="122" spans="1:1" s="12" customFormat="1" ht="25.15" customHeight="1" x14ac:dyDescent="0.25"/>
    <row r="123" spans="1:1" s="12" customFormat="1" ht="14.45" customHeight="1" x14ac:dyDescent="0.25"/>
    <row r="124" spans="1:1" s="58" customFormat="1" ht="20.100000000000001" customHeight="1" x14ac:dyDescent="0.25"/>
    <row r="125" spans="1:1" s="17" customFormat="1" ht="20.100000000000001" customHeight="1" x14ac:dyDescent="0.25"/>
    <row r="126" spans="1:1" s="11" customFormat="1" ht="10.15" customHeight="1" x14ac:dyDescent="0.25">
      <c r="A126" s="10"/>
    </row>
    <row r="127" spans="1:1" s="11" customFormat="1" ht="16.5" customHeight="1" x14ac:dyDescent="0.25">
      <c r="A127" s="1"/>
    </row>
    <row r="128" spans="1:1" s="11" customFormat="1" ht="10.15" customHeight="1" x14ac:dyDescent="0.25">
      <c r="A128" s="10"/>
    </row>
    <row r="129" spans="1:1" s="11" customFormat="1" ht="13.9" customHeight="1" x14ac:dyDescent="0.25">
      <c r="A129" s="2"/>
    </row>
    <row r="130" spans="1:1" s="11" customFormat="1" ht="10.15" customHeight="1" x14ac:dyDescent="0.25">
      <c r="A130" s="10"/>
    </row>
    <row r="131" spans="1:1" s="11" customFormat="1" ht="130.9" customHeight="1" x14ac:dyDescent="0.25">
      <c r="A131" s="4"/>
    </row>
    <row r="132" spans="1:1" s="11" customFormat="1" ht="19.899999999999999" customHeight="1" x14ac:dyDescent="0.25">
      <c r="A132" s="4"/>
    </row>
    <row r="133" spans="1:1" s="11" customFormat="1" ht="19.899999999999999" customHeight="1" x14ac:dyDescent="0.25">
      <c r="A133" s="4"/>
    </row>
    <row r="134" spans="1:1" s="11" customFormat="1" ht="19.899999999999999" customHeight="1" x14ac:dyDescent="0.25">
      <c r="A134" s="4"/>
    </row>
    <row r="135" spans="1:1" s="12" customFormat="1" ht="25.15" customHeight="1" x14ac:dyDescent="0.25">
      <c r="A135" s="5"/>
    </row>
    <row r="136" spans="1:1" s="12" customFormat="1" ht="25.15" customHeight="1" x14ac:dyDescent="0.25">
      <c r="A136" s="5"/>
    </row>
    <row r="137" spans="1:1" s="12" customFormat="1" ht="25.15" customHeight="1" x14ac:dyDescent="0.25">
      <c r="A137" s="5"/>
    </row>
    <row r="138" spans="1:1" s="12" customFormat="1" ht="25.15" customHeight="1" x14ac:dyDescent="0.25">
      <c r="A138" s="5"/>
    </row>
    <row r="139" spans="1:1" s="12" customFormat="1" ht="25.15" customHeight="1" x14ac:dyDescent="0.25">
      <c r="A139" s="5"/>
    </row>
    <row r="140" spans="1:1" s="12" customFormat="1" ht="25.15" customHeight="1" x14ac:dyDescent="0.25">
      <c r="A140" s="5"/>
    </row>
    <row r="141" spans="1:1" s="12" customFormat="1" ht="25.15" customHeight="1" x14ac:dyDescent="0.25">
      <c r="A141" s="5"/>
    </row>
    <row r="142" spans="1:1" s="12" customFormat="1" ht="25.15" customHeight="1" x14ac:dyDescent="0.25">
      <c r="A142" s="5"/>
    </row>
    <row r="143" spans="1:1" s="12" customFormat="1" ht="25.15" customHeight="1" x14ac:dyDescent="0.25">
      <c r="A143" s="5"/>
    </row>
    <row r="144" spans="1:1" s="12" customFormat="1" ht="25.15" customHeight="1" x14ac:dyDescent="0.25"/>
    <row r="145" spans="1:1" s="12" customFormat="1" ht="14.45" customHeight="1" x14ac:dyDescent="0.25"/>
    <row r="146" spans="1:1" s="58" customFormat="1" ht="20.100000000000001" customHeight="1" x14ac:dyDescent="0.25"/>
    <row r="147" spans="1:1" s="17" customFormat="1" ht="20.100000000000001" customHeight="1" x14ac:dyDescent="0.25"/>
    <row r="148" spans="1:1" s="11" customFormat="1" ht="10.15" customHeight="1" x14ac:dyDescent="0.25">
      <c r="A148" s="10"/>
    </row>
    <row r="149" spans="1:1" s="11" customFormat="1" ht="16.5" customHeight="1" x14ac:dyDescent="0.25">
      <c r="A149" s="1"/>
    </row>
    <row r="150" spans="1:1" s="11" customFormat="1" ht="10.15" customHeight="1" x14ac:dyDescent="0.25">
      <c r="A150" s="10"/>
    </row>
    <row r="151" spans="1:1" s="11" customFormat="1" ht="13.9" customHeight="1" x14ac:dyDescent="0.25">
      <c r="A151" s="2"/>
    </row>
    <row r="152" spans="1:1" s="11" customFormat="1" ht="10.15" customHeight="1" x14ac:dyDescent="0.25">
      <c r="A152" s="10"/>
    </row>
    <row r="153" spans="1:1" s="11" customFormat="1" ht="130.9" customHeight="1" x14ac:dyDescent="0.25">
      <c r="A153" s="4"/>
    </row>
    <row r="154" spans="1:1" s="11" customFormat="1" ht="19.899999999999999" customHeight="1" x14ac:dyDescent="0.25">
      <c r="A154" s="4"/>
    </row>
    <row r="155" spans="1:1" s="11" customFormat="1" ht="19.899999999999999" customHeight="1" x14ac:dyDescent="0.25">
      <c r="A155" s="4"/>
    </row>
    <row r="156" spans="1:1" s="11" customFormat="1" ht="19.899999999999999" customHeight="1" x14ac:dyDescent="0.25">
      <c r="A156" s="4"/>
    </row>
    <row r="157" spans="1:1" s="12" customFormat="1" ht="25.15" customHeight="1" x14ac:dyDescent="0.25">
      <c r="A157" s="5"/>
    </row>
    <row r="158" spans="1:1" s="12" customFormat="1" ht="25.15" customHeight="1" x14ac:dyDescent="0.25">
      <c r="A158" s="5"/>
    </row>
    <row r="159" spans="1:1" s="12" customFormat="1" ht="25.15" customHeight="1" x14ac:dyDescent="0.25">
      <c r="A159" s="5"/>
    </row>
    <row r="160" spans="1:1" s="12" customFormat="1" ht="25.15" customHeight="1" x14ac:dyDescent="0.25">
      <c r="A160" s="5"/>
    </row>
    <row r="161" spans="1:1" s="12" customFormat="1" ht="25.15" customHeight="1" x14ac:dyDescent="0.25">
      <c r="A161" s="5"/>
    </row>
    <row r="162" spans="1:1" s="12" customFormat="1" ht="25.15" customHeight="1" x14ac:dyDescent="0.25">
      <c r="A162" s="5"/>
    </row>
    <row r="163" spans="1:1" s="12" customFormat="1" ht="25.15" customHeight="1" x14ac:dyDescent="0.25">
      <c r="A163" s="5"/>
    </row>
    <row r="164" spans="1:1" s="12" customFormat="1" ht="25.15" customHeight="1" x14ac:dyDescent="0.25">
      <c r="A164" s="5"/>
    </row>
    <row r="165" spans="1:1" s="12" customFormat="1" ht="25.15" customHeight="1" x14ac:dyDescent="0.25">
      <c r="A165" s="5"/>
    </row>
    <row r="166" spans="1:1" s="12" customFormat="1" ht="25.15" customHeight="1" x14ac:dyDescent="0.25"/>
    <row r="167" spans="1:1" s="12" customFormat="1" ht="14.45" customHeight="1" x14ac:dyDescent="0.25"/>
    <row r="168" spans="1:1" s="58" customFormat="1" ht="20.100000000000001" customHeight="1" x14ac:dyDescent="0.25"/>
    <row r="169" spans="1:1" s="17" customFormat="1" ht="20.100000000000001" customHeight="1" x14ac:dyDescent="0.25"/>
    <row r="170" spans="1:1" s="11" customFormat="1" ht="10.15" customHeight="1" x14ac:dyDescent="0.25">
      <c r="A170" s="10"/>
    </row>
    <row r="171" spans="1:1" s="11" customFormat="1" ht="16.5" customHeight="1" x14ac:dyDescent="0.25">
      <c r="A171" s="1"/>
    </row>
    <row r="172" spans="1:1" s="11" customFormat="1" ht="10.15" customHeight="1" x14ac:dyDescent="0.25">
      <c r="A172" s="10"/>
    </row>
    <row r="173" spans="1:1" s="11" customFormat="1" ht="13.9" customHeight="1" x14ac:dyDescent="0.25">
      <c r="A173" s="2"/>
    </row>
    <row r="174" spans="1:1" s="11" customFormat="1" ht="10.15" customHeight="1" x14ac:dyDescent="0.25">
      <c r="A174" s="10"/>
    </row>
    <row r="175" spans="1:1" s="11" customFormat="1" ht="130.9" customHeight="1" x14ac:dyDescent="0.25">
      <c r="A175" s="4"/>
    </row>
    <row r="176" spans="1:1" s="11" customFormat="1" ht="19.899999999999999" customHeight="1" x14ac:dyDescent="0.25">
      <c r="A176" s="4"/>
    </row>
    <row r="177" spans="1:1" s="11" customFormat="1" ht="19.899999999999999" customHeight="1" x14ac:dyDescent="0.25">
      <c r="A177" s="4"/>
    </row>
    <row r="178" spans="1:1" s="11" customFormat="1" ht="19.899999999999999" customHeight="1" x14ac:dyDescent="0.25">
      <c r="A178" s="4"/>
    </row>
    <row r="179" spans="1:1" s="12" customFormat="1" ht="25.15" customHeight="1" x14ac:dyDescent="0.25">
      <c r="A179" s="5"/>
    </row>
    <row r="180" spans="1:1" s="12" customFormat="1" ht="25.15" customHeight="1" x14ac:dyDescent="0.25">
      <c r="A180" s="5"/>
    </row>
    <row r="181" spans="1:1" s="12" customFormat="1" ht="25.15" customHeight="1" x14ac:dyDescent="0.25">
      <c r="A181" s="5"/>
    </row>
    <row r="182" spans="1:1" s="12" customFormat="1" ht="25.15" customHeight="1" x14ac:dyDescent="0.25">
      <c r="A182" s="5"/>
    </row>
    <row r="183" spans="1:1" s="12" customFormat="1" ht="25.15" customHeight="1" x14ac:dyDescent="0.25">
      <c r="A183" s="5"/>
    </row>
    <row r="184" spans="1:1" s="12" customFormat="1" ht="25.15" customHeight="1" x14ac:dyDescent="0.25">
      <c r="A184" s="5"/>
    </row>
    <row r="185" spans="1:1" s="12" customFormat="1" ht="25.15" customHeight="1" x14ac:dyDescent="0.25">
      <c r="A185" s="5"/>
    </row>
    <row r="186" spans="1:1" s="12" customFormat="1" ht="25.15" customHeight="1" x14ac:dyDescent="0.25">
      <c r="A186" s="5"/>
    </row>
    <row r="187" spans="1:1" s="12" customFormat="1" ht="25.15" customHeight="1" x14ac:dyDescent="0.25">
      <c r="A187" s="5"/>
    </row>
    <row r="188" spans="1:1" s="12" customFormat="1" ht="25.15" customHeight="1" x14ac:dyDescent="0.25"/>
    <row r="189" spans="1:1" s="12" customFormat="1" ht="14.45" customHeight="1" x14ac:dyDescent="0.25"/>
    <row r="190" spans="1:1" s="58" customFormat="1" ht="20.100000000000001" customHeight="1" x14ac:dyDescent="0.25"/>
    <row r="191" spans="1:1" s="17" customFormat="1" ht="20.100000000000001" customHeight="1" x14ac:dyDescent="0.25"/>
    <row r="192" spans="1:1" s="11" customFormat="1" ht="10.15" customHeight="1" x14ac:dyDescent="0.25">
      <c r="A192" s="10"/>
    </row>
    <row r="193" spans="1:1" s="11" customFormat="1" ht="16.5" customHeight="1" x14ac:dyDescent="0.25">
      <c r="A193" s="1"/>
    </row>
    <row r="194" spans="1:1" s="11" customFormat="1" ht="10.15" customHeight="1" x14ac:dyDescent="0.25">
      <c r="A194" s="10"/>
    </row>
    <row r="195" spans="1:1" s="11" customFormat="1" ht="13.9" customHeight="1" x14ac:dyDescent="0.25">
      <c r="A195" s="2"/>
    </row>
    <row r="196" spans="1:1" s="11" customFormat="1" ht="10.15" customHeight="1" x14ac:dyDescent="0.25">
      <c r="A196" s="10"/>
    </row>
    <row r="197" spans="1:1" s="11" customFormat="1" ht="130.9" customHeight="1" x14ac:dyDescent="0.25">
      <c r="A197" s="4"/>
    </row>
    <row r="198" spans="1:1" s="11" customFormat="1" ht="19.899999999999999" customHeight="1" x14ac:dyDescent="0.25">
      <c r="A198" s="4"/>
    </row>
    <row r="199" spans="1:1" s="11" customFormat="1" ht="19.899999999999999" customHeight="1" x14ac:dyDescent="0.25">
      <c r="A199" s="4"/>
    </row>
    <row r="200" spans="1:1" s="11" customFormat="1" ht="19.899999999999999" customHeight="1" x14ac:dyDescent="0.25">
      <c r="A200" s="4"/>
    </row>
    <row r="201" spans="1:1" s="12" customFormat="1" ht="25.15" customHeight="1" x14ac:dyDescent="0.25">
      <c r="A201" s="5"/>
    </row>
    <row r="202" spans="1:1" s="12" customFormat="1" ht="25.15" customHeight="1" x14ac:dyDescent="0.25">
      <c r="A202" s="5"/>
    </row>
    <row r="203" spans="1:1" s="12" customFormat="1" ht="25.15" customHeight="1" x14ac:dyDescent="0.25">
      <c r="A203" s="5"/>
    </row>
    <row r="204" spans="1:1" s="12" customFormat="1" ht="25.15" customHeight="1" x14ac:dyDescent="0.25">
      <c r="A204" s="5"/>
    </row>
    <row r="205" spans="1:1" s="12" customFormat="1" ht="25.15" customHeight="1" x14ac:dyDescent="0.25">
      <c r="A205" s="5"/>
    </row>
    <row r="206" spans="1:1" s="12" customFormat="1" ht="25.15" customHeight="1" x14ac:dyDescent="0.25">
      <c r="A206" s="5"/>
    </row>
    <row r="207" spans="1:1" s="12" customFormat="1" ht="25.15" customHeight="1" x14ac:dyDescent="0.25">
      <c r="A207" s="5"/>
    </row>
    <row r="208" spans="1:1" s="12" customFormat="1" ht="25.15" customHeight="1" x14ac:dyDescent="0.25">
      <c r="A208" s="5"/>
    </row>
    <row r="209" spans="1:1" s="12" customFormat="1" ht="25.15" customHeight="1" x14ac:dyDescent="0.25">
      <c r="A209" s="5"/>
    </row>
    <row r="210" spans="1:1" s="12" customFormat="1" ht="25.15" customHeight="1" x14ac:dyDescent="0.25"/>
    <row r="211" spans="1:1" s="12" customFormat="1" ht="14.45" customHeight="1" x14ac:dyDescent="0.25"/>
    <row r="212" spans="1:1" s="58" customFormat="1" ht="20.100000000000001" customHeight="1" x14ac:dyDescent="0.25"/>
    <row r="213" spans="1:1" s="17" customFormat="1" ht="20.100000000000001" customHeight="1" x14ac:dyDescent="0.25"/>
  </sheetData>
  <sortState xmlns:xlrd2="http://schemas.microsoft.com/office/spreadsheetml/2017/richdata2" ref="A10:M12">
    <sortCondition descending="1" ref="M10:M12"/>
  </sortState>
  <mergeCells count="44">
    <mergeCell ref="R1:R9"/>
    <mergeCell ref="AO2:AO5"/>
    <mergeCell ref="AQ1:AR1"/>
    <mergeCell ref="AS1:AT1"/>
    <mergeCell ref="AS2:AT2"/>
    <mergeCell ref="S1:S9"/>
    <mergeCell ref="T1:T9"/>
    <mergeCell ref="AG6:AG9"/>
    <mergeCell ref="AQ2:AR2"/>
    <mergeCell ref="AM1:AM5"/>
    <mergeCell ref="V1:AG5"/>
    <mergeCell ref="AH1:AI5"/>
    <mergeCell ref="AJ1:AJ5"/>
    <mergeCell ref="AK1:AK5"/>
    <mergeCell ref="AL1:AL5"/>
    <mergeCell ref="AP2:AP5"/>
    <mergeCell ref="Q10:Q12"/>
    <mergeCell ref="B6:G6"/>
    <mergeCell ref="B7:G7"/>
    <mergeCell ref="B8:F8"/>
    <mergeCell ref="G8:G9"/>
    <mergeCell ref="P1:P14"/>
    <mergeCell ref="A2:O2"/>
    <mergeCell ref="A6:A9"/>
    <mergeCell ref="H7:H9"/>
    <mergeCell ref="I7:I9"/>
    <mergeCell ref="J7:J9"/>
    <mergeCell ref="K7:K9"/>
    <mergeCell ref="L7:L9"/>
    <mergeCell ref="M6:M9"/>
    <mergeCell ref="N6:N9"/>
    <mergeCell ref="BE2:BG3"/>
    <mergeCell ref="BE4:BE5"/>
    <mergeCell ref="BF4:BF5"/>
    <mergeCell ref="BG4:BG5"/>
    <mergeCell ref="AU1:AV1"/>
    <mergeCell ref="AU2:AV2"/>
    <mergeCell ref="BA2:BA5"/>
    <mergeCell ref="BC2:BC5"/>
    <mergeCell ref="BD2:BD5"/>
    <mergeCell ref="AZ2:AZ5"/>
    <mergeCell ref="AW1:AX1"/>
    <mergeCell ref="AW2:AX2"/>
    <mergeCell ref="AY2:AY5"/>
  </mergeCells>
  <pageMargins left="0.44" right="0.12" top="0.44" bottom="0.23" header="0.17" footer="0.13"/>
  <pageSetup paperSize="9" scale="97" orientation="landscape" verticalDpi="300" r:id="rId1"/>
  <colBreaks count="1" manualBreakCount="1">
    <brk id="16" max="2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Nastavnici i saradnici</vt:lpstr>
      <vt:lpstr>'Nastavnici i saradnici'!Print_Area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Saudin Sivro</dc:creator>
  <cp:lastModifiedBy>Hana Jahić</cp:lastModifiedBy>
  <cp:lastPrinted>2022-03-21T16:25:46Z</cp:lastPrinted>
  <dcterms:created xsi:type="dcterms:W3CDTF">2017-08-11T13:47:46Z</dcterms:created>
  <dcterms:modified xsi:type="dcterms:W3CDTF">2025-01-03T15:02:33Z</dcterms:modified>
</cp:coreProperties>
</file>