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3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3" i="2"/>
  <c r="J33" i="2"/>
  <c r="K33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8" i="2"/>
  <c r="K28" i="2"/>
  <c r="I35" i="2"/>
  <c r="J35" i="2"/>
  <c r="K35" i="2"/>
  <c r="I51" i="2"/>
  <c r="J51" i="2"/>
  <c r="K51" i="2"/>
  <c r="L51" i="2"/>
  <c r="I19" i="2"/>
  <c r="J19" i="2"/>
  <c r="K19" i="2"/>
  <c r="I31" i="2"/>
  <c r="J31" i="2"/>
  <c r="K31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20" i="2"/>
  <c r="K20" i="2"/>
  <c r="I34" i="2"/>
  <c r="J34" i="2"/>
  <c r="K34" i="2"/>
  <c r="I46" i="2"/>
  <c r="J46" i="2"/>
  <c r="K46" i="2"/>
  <c r="L46" i="2"/>
  <c r="I63" i="2"/>
  <c r="J63" i="2"/>
  <c r="K63" i="2"/>
  <c r="L63" i="2"/>
  <c r="I29" i="2"/>
  <c r="J29" i="2"/>
  <c r="K29" i="2"/>
  <c r="I75" i="2"/>
  <c r="J75" i="2"/>
  <c r="K75" i="2"/>
  <c r="I58" i="2"/>
  <c r="J58" i="2"/>
  <c r="K58" i="2"/>
  <c r="L58" i="2"/>
  <c r="J32" i="2"/>
  <c r="K32" i="2"/>
  <c r="L32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18" i="2"/>
  <c r="K18" i="2"/>
  <c r="I22" i="2"/>
  <c r="J22" i="2"/>
  <c r="K22" i="2"/>
  <c r="I90" i="2"/>
  <c r="J90" i="2"/>
  <c r="K90" i="2"/>
  <c r="I94" i="2"/>
  <c r="J94" i="2"/>
  <c r="L94" i="2"/>
  <c r="I76" i="2"/>
  <c r="J76" i="2"/>
  <c r="K76" i="2"/>
  <c r="J27" i="2"/>
  <c r="K27" i="2"/>
  <c r="I57" i="2"/>
  <c r="J57" i="2"/>
  <c r="K57" i="2"/>
  <c r="I26" i="2"/>
  <c r="J26" i="2"/>
  <c r="K26" i="2"/>
  <c r="I36" i="2"/>
  <c r="J36" i="2"/>
  <c r="K36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4" i="2"/>
  <c r="K24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30" i="2"/>
  <c r="J30" i="2"/>
  <c r="K30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3" i="2"/>
  <c r="K23" i="2"/>
  <c r="L23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5" i="2"/>
  <c r="K2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1" i="2"/>
  <c r="K21" i="2"/>
  <c r="L21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X15" i="2"/>
  <c r="AB15" i="2"/>
  <c r="AD15" i="2"/>
  <c r="AF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I15" i="2"/>
  <c r="AD30" i="2"/>
  <c r="AD39" i="2" s="1"/>
  <c r="D21" i="2"/>
  <c r="D13" i="2"/>
  <c r="AD25" i="2"/>
  <c r="F17" i="2" s="1"/>
  <c r="AF19" i="2"/>
  <c r="AG19" i="2" s="1"/>
  <c r="E21" i="2"/>
  <c r="C13" i="2"/>
  <c r="M13" i="2" s="1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F32" i="2"/>
  <c r="AF39" i="2"/>
  <c r="G28" i="2"/>
  <c r="AF31" i="2"/>
  <c r="AF27" i="2"/>
  <c r="AF24" i="2"/>
  <c r="AF33" i="2" s="1"/>
  <c r="AF42" i="2" s="1"/>
  <c r="AF20" i="2"/>
  <c r="AD37" i="2"/>
  <c r="AD41" i="2"/>
  <c r="AD45" i="2"/>
  <c r="F11" i="2"/>
  <c r="AD31" i="2"/>
  <c r="F20" i="2"/>
  <c r="AD48" i="2"/>
  <c r="AD34" i="2"/>
  <c r="AD26" i="2"/>
  <c r="F28" i="2" s="1"/>
  <c r="AD24" i="2"/>
  <c r="F25" i="2" s="1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D25" i="2" s="1"/>
  <c r="Z22" i="2"/>
  <c r="Z24" i="2"/>
  <c r="AG16" i="2"/>
  <c r="X39" i="2"/>
  <c r="X35" i="2"/>
  <c r="X22" i="2"/>
  <c r="AG18" i="2"/>
  <c r="X23" i="2"/>
  <c r="AG11" i="2"/>
  <c r="X24" i="2"/>
  <c r="X37" i="2"/>
  <c r="X25" i="2"/>
  <c r="X27" i="2"/>
  <c r="C28" i="2" s="1"/>
  <c r="X20" i="2"/>
  <c r="C21" i="2" s="1"/>
  <c r="V30" i="2"/>
  <c r="V45" i="2"/>
  <c r="V37" i="2"/>
  <c r="AI53" i="2"/>
  <c r="AF41" i="2"/>
  <c r="G17" i="2"/>
  <c r="V29" i="2"/>
  <c r="G33" i="2"/>
  <c r="AF36" i="2"/>
  <c r="V44" i="2"/>
  <c r="AI34" i="2"/>
  <c r="AI29" i="2"/>
  <c r="V31" i="2"/>
  <c r="V39" i="2"/>
  <c r="AG27" i="2"/>
  <c r="V32" i="2"/>
  <c r="V42" i="2"/>
  <c r="V34" i="2"/>
  <c r="AG12" i="2"/>
  <c r="AG13" i="2"/>
  <c r="AG14" i="2"/>
  <c r="AG15" i="2"/>
  <c r="F40" i="2" l="1"/>
  <c r="AG22" i="2"/>
  <c r="AG23" i="2"/>
  <c r="F14" i="2"/>
  <c r="AD29" i="2"/>
  <c r="AD38" i="2" s="1"/>
  <c r="AD47" i="2" s="1"/>
  <c r="AF28" i="2"/>
  <c r="G21" i="2"/>
  <c r="M21" i="2" s="1"/>
  <c r="C25" i="2"/>
  <c r="M25" i="2" s="1"/>
  <c r="AG25" i="2"/>
  <c r="AI33" i="2"/>
  <c r="AI40" i="2"/>
  <c r="AI30" i="2"/>
  <c r="AI37" i="2"/>
  <c r="AI41" i="2"/>
  <c r="AF44" i="2"/>
  <c r="G35" i="2"/>
  <c r="AF40" i="2"/>
  <c r="AF29" i="2"/>
  <c r="G31" i="2" s="1"/>
  <c r="AF48" i="2"/>
  <c r="AD54" i="2"/>
  <c r="F33" i="2"/>
  <c r="AD33" i="2"/>
  <c r="F35" i="2" s="1"/>
  <c r="AD57" i="2"/>
  <c r="AD35" i="2"/>
  <c r="F46" i="2"/>
  <c r="AD50" i="2"/>
  <c r="AD40" i="2"/>
  <c r="F41" i="2" s="1"/>
  <c r="AD43" i="2"/>
  <c r="F31" i="2"/>
  <c r="AD46" i="2"/>
  <c r="AB33" i="2"/>
  <c r="AB35" i="2"/>
  <c r="AG24" i="2"/>
  <c r="AB32" i="2"/>
  <c r="E33" i="2" s="1"/>
  <c r="E28" i="2"/>
  <c r="AB39" i="2"/>
  <c r="AB46" i="2"/>
  <c r="AB34" i="2"/>
  <c r="AG34" i="2" s="1"/>
  <c r="E17" i="2"/>
  <c r="AB31" i="2"/>
  <c r="E11" i="2"/>
  <c r="AB38" i="2"/>
  <c r="AB36" i="2"/>
  <c r="Z34" i="2"/>
  <c r="D17" i="2"/>
  <c r="Z35" i="2"/>
  <c r="Z31" i="2"/>
  <c r="D32" i="2" s="1"/>
  <c r="D11" i="2"/>
  <c r="Z32" i="2"/>
  <c r="D33" i="2" s="1"/>
  <c r="Z45" i="2"/>
  <c r="Z38" i="2"/>
  <c r="AG26" i="2"/>
  <c r="Z65" i="2"/>
  <c r="Z33" i="2"/>
  <c r="Z30" i="2"/>
  <c r="X36" i="2"/>
  <c r="AG36" i="2" s="1"/>
  <c r="X34" i="2"/>
  <c r="C17" i="2"/>
  <c r="C14" i="2"/>
  <c r="M14" i="2" s="1"/>
  <c r="BG13" i="2" s="1"/>
  <c r="X29" i="2"/>
  <c r="AG29" i="2" s="1"/>
  <c r="X46" i="2"/>
  <c r="X31" i="2"/>
  <c r="C11" i="2"/>
  <c r="AG20" i="2"/>
  <c r="X33" i="2"/>
  <c r="X44" i="2"/>
  <c r="X32" i="2"/>
  <c r="C33" i="2" s="1"/>
  <c r="X48" i="2"/>
  <c r="C20" i="2"/>
  <c r="AF45" i="2"/>
  <c r="AF43" i="2"/>
  <c r="AF51" i="2"/>
  <c r="AF50" i="2"/>
  <c r="V48" i="2"/>
  <c r="V54" i="2"/>
  <c r="V41" i="2"/>
  <c r="AI54" i="2"/>
  <c r="AI43" i="2"/>
  <c r="AI63" i="2"/>
  <c r="V51" i="2"/>
  <c r="V43" i="2"/>
  <c r="V53" i="2"/>
  <c r="V46" i="2"/>
  <c r="V40" i="2"/>
  <c r="AI38" i="2"/>
  <c r="V38" i="2"/>
  <c r="AQ13" i="2"/>
  <c r="AR13" i="2" s="1"/>
  <c r="AY13" i="2"/>
  <c r="AP13" i="2"/>
  <c r="AS13" i="2"/>
  <c r="AT13" i="2" s="1"/>
  <c r="BF13" i="2"/>
  <c r="AU13" i="2"/>
  <c r="AV13" i="2" s="1"/>
  <c r="AO13" i="2"/>
  <c r="AW13" i="2"/>
  <c r="AX13" i="2" s="1"/>
  <c r="G45" i="2" l="1"/>
  <c r="G51" i="2"/>
  <c r="D39" i="2"/>
  <c r="E39" i="2"/>
  <c r="M39" i="2" s="1"/>
  <c r="M33" i="2"/>
  <c r="BD13" i="2"/>
  <c r="BB13" i="2"/>
  <c r="AZ13" i="2"/>
  <c r="BE13" i="2"/>
  <c r="BC13" i="2"/>
  <c r="BA13" i="2"/>
  <c r="AG28" i="2"/>
  <c r="AF37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9" i="2"/>
  <c r="AD67" i="2"/>
  <c r="AD49" i="2"/>
  <c r="F19" i="2"/>
  <c r="AD42" i="2"/>
  <c r="AD60" i="2"/>
  <c r="F34" i="2" s="1"/>
  <c r="AD75" i="2"/>
  <c r="AD55" i="2"/>
  <c r="F55" i="2" s="1"/>
  <c r="F32" i="2"/>
  <c r="AD44" i="2"/>
  <c r="F45" i="2" s="1"/>
  <c r="AD64" i="2"/>
  <c r="AB40" i="2"/>
  <c r="E41" i="2" s="1"/>
  <c r="E35" i="2"/>
  <c r="AB41" i="2"/>
  <c r="AB43" i="2"/>
  <c r="E31" i="2"/>
  <c r="AG31" i="2"/>
  <c r="AB44" i="2"/>
  <c r="AB45" i="2"/>
  <c r="E32" i="2"/>
  <c r="AB55" i="2"/>
  <c r="M11" i="2"/>
  <c r="AB47" i="2"/>
  <c r="E20" i="2"/>
  <c r="AB48" i="2"/>
  <c r="AB42" i="2"/>
  <c r="E19" i="2"/>
  <c r="Z47" i="2"/>
  <c r="Z40" i="2"/>
  <c r="D35" i="2"/>
  <c r="Z74" i="2"/>
  <c r="Z39" i="2"/>
  <c r="D40" i="2" s="1"/>
  <c r="D28" i="2"/>
  <c r="M28" i="2" s="1"/>
  <c r="AG30" i="2"/>
  <c r="Z44" i="2"/>
  <c r="D45" i="2" s="1"/>
  <c r="AG35" i="2"/>
  <c r="Z41" i="2"/>
  <c r="D19" i="2"/>
  <c r="Z42" i="2"/>
  <c r="Z54" i="2"/>
  <c r="D55" i="2" s="1"/>
  <c r="AG32" i="2"/>
  <c r="M17" i="2"/>
  <c r="Z43" i="2"/>
  <c r="D31" i="2"/>
  <c r="X42" i="2"/>
  <c r="C19" i="2"/>
  <c r="AG33" i="2"/>
  <c r="X38" i="2"/>
  <c r="X57" i="2"/>
  <c r="X53" i="2"/>
  <c r="X43" i="2"/>
  <c r="C31" i="2"/>
  <c r="X41" i="2"/>
  <c r="X55" i="2"/>
  <c r="C32" i="2"/>
  <c r="X40" i="2"/>
  <c r="C35" i="2"/>
  <c r="X45" i="2"/>
  <c r="C45" i="2" s="1"/>
  <c r="V52" i="2"/>
  <c r="V64" i="2"/>
  <c r="V55" i="2"/>
  <c r="AI64" i="2"/>
  <c r="AF60" i="2"/>
  <c r="G34" i="2" s="1"/>
  <c r="AF52" i="2"/>
  <c r="V63" i="2"/>
  <c r="AI72" i="2"/>
  <c r="AF61" i="2"/>
  <c r="G61" i="2" s="1"/>
  <c r="AF54" i="2"/>
  <c r="V47" i="2"/>
  <c r="V49" i="2"/>
  <c r="V50" i="2"/>
  <c r="AI47" i="2"/>
  <c r="V61" i="2"/>
  <c r="H29" i="2"/>
  <c r="AI52" i="2"/>
  <c r="V57" i="2"/>
  <c r="E45" i="2" l="1"/>
  <c r="M45" i="2"/>
  <c r="D47" i="2"/>
  <c r="E40" i="2"/>
  <c r="C41" i="2"/>
  <c r="M41" i="2" s="1"/>
  <c r="C40" i="2"/>
  <c r="M40" i="2" s="1"/>
  <c r="D41" i="2"/>
  <c r="AG44" i="2"/>
  <c r="AG40" i="2"/>
  <c r="AF46" i="2"/>
  <c r="G46" i="2" s="1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BA32" i="2"/>
  <c r="AP32" i="2"/>
  <c r="AS32" i="2"/>
  <c r="BE32" i="2"/>
  <c r="AI58" i="2"/>
  <c r="AI51" i="2"/>
  <c r="AI48" i="2"/>
  <c r="AI60" i="2"/>
  <c r="AI55" i="2"/>
  <c r="M32" i="2"/>
  <c r="AQ32" i="2" s="1"/>
  <c r="AF63" i="2"/>
  <c r="AF58" i="2"/>
  <c r="G12" i="2"/>
  <c r="AF47" i="2"/>
  <c r="G48" i="2" s="1"/>
  <c r="AF67" i="2"/>
  <c r="AD51" i="2"/>
  <c r="F51" i="2" s="1"/>
  <c r="AD53" i="2"/>
  <c r="F75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9" i="2"/>
  <c r="AB56" i="2"/>
  <c r="AB51" i="2"/>
  <c r="AB54" i="2"/>
  <c r="E46" i="2"/>
  <c r="AB50" i="2"/>
  <c r="AB57" i="2"/>
  <c r="AB53" i="2"/>
  <c r="AB49" i="2"/>
  <c r="M19" i="2"/>
  <c r="Z51" i="2"/>
  <c r="Z48" i="2"/>
  <c r="D48" i="2" s="1"/>
  <c r="D20" i="2"/>
  <c r="M20" i="2" s="1"/>
  <c r="AG39" i="2"/>
  <c r="Z83" i="2"/>
  <c r="D29" i="2"/>
  <c r="Z52" i="2"/>
  <c r="Z50" i="2"/>
  <c r="D46" i="2"/>
  <c r="M35" i="2"/>
  <c r="M31" i="2"/>
  <c r="Z53" i="2"/>
  <c r="Z49" i="2"/>
  <c r="Z56" i="2"/>
  <c r="D10" i="2"/>
  <c r="Z64" i="2"/>
  <c r="C46" i="2"/>
  <c r="X50" i="2"/>
  <c r="X49" i="2"/>
  <c r="AG49" i="2" s="1"/>
  <c r="C29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G47" i="2"/>
  <c r="V65" i="2"/>
  <c r="V56" i="2"/>
  <c r="V70" i="2"/>
  <c r="AF64" i="2"/>
  <c r="V72" i="2"/>
  <c r="V60" i="2"/>
  <c r="AI81" i="2"/>
  <c r="V62" i="2"/>
  <c r="BF32" i="2" l="1"/>
  <c r="BG32" i="2"/>
  <c r="BD32" i="2"/>
  <c r="AY32" i="2"/>
  <c r="AZ32" i="2"/>
  <c r="AU32" i="2"/>
  <c r="BC32" i="2"/>
  <c r="AW32" i="2"/>
  <c r="D51" i="2"/>
  <c r="AG47" i="2"/>
  <c r="F60" i="2"/>
  <c r="F58" i="2"/>
  <c r="M48" i="2"/>
  <c r="E51" i="2"/>
  <c r="AG50" i="2"/>
  <c r="C51" i="2"/>
  <c r="M51" i="2" s="1"/>
  <c r="AO19" i="2"/>
  <c r="AS19" i="2"/>
  <c r="AZ19" i="2"/>
  <c r="AY19" i="2"/>
  <c r="AP19" i="2"/>
  <c r="AQ19" i="2"/>
  <c r="AW19" i="2"/>
  <c r="AU19" i="2"/>
  <c r="BC19" i="2"/>
  <c r="BA19" i="2"/>
  <c r="BE19" i="2"/>
  <c r="BD19" i="2"/>
  <c r="BG19" i="2"/>
  <c r="BF19" i="2"/>
  <c r="AF55" i="2"/>
  <c r="G55" i="2" s="1"/>
  <c r="M55" i="2" s="1"/>
  <c r="AG46" i="2"/>
  <c r="M46" i="2"/>
  <c r="M29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47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18" i="2"/>
  <c r="AD63" i="2"/>
  <c r="AD71" i="2"/>
  <c r="AD61" i="2"/>
  <c r="F61" i="2" s="1"/>
  <c r="AD93" i="2"/>
  <c r="F36" i="2"/>
  <c r="AB61" i="2"/>
  <c r="AB67" i="2"/>
  <c r="AB66" i="2"/>
  <c r="AB63" i="2"/>
  <c r="E63" i="2" s="1"/>
  <c r="AB60" i="2"/>
  <c r="E34" i="2" s="1"/>
  <c r="AB62" i="2"/>
  <c r="AB64" i="2"/>
  <c r="AB74" i="2"/>
  <c r="E74" i="2" s="1"/>
  <c r="E12" i="2"/>
  <c r="AB58" i="2"/>
  <c r="D26" i="2"/>
  <c r="Z92" i="2"/>
  <c r="Z63" i="2"/>
  <c r="D63" i="2" s="1"/>
  <c r="M63" i="2" s="1"/>
  <c r="AG53" i="2"/>
  <c r="Z73" i="2"/>
  <c r="D73" i="2" s="1"/>
  <c r="Z57" i="2"/>
  <c r="D58" i="2" s="1"/>
  <c r="M58" i="2" s="1"/>
  <c r="AG48" i="2"/>
  <c r="Z66" i="2"/>
  <c r="D66" i="2" s="1"/>
  <c r="M66" i="2" s="1"/>
  <c r="Z60" i="2"/>
  <c r="D34" i="2" s="1"/>
  <c r="Z61" i="2"/>
  <c r="D61" i="2" s="1"/>
  <c r="Z62" i="2"/>
  <c r="D74" i="2"/>
  <c r="Z58" i="2"/>
  <c r="D60" i="2" s="1"/>
  <c r="D12" i="2"/>
  <c r="X56" i="2"/>
  <c r="AG56" i="2" s="1"/>
  <c r="X76" i="2"/>
  <c r="C50" i="2"/>
  <c r="X61" i="2"/>
  <c r="AG51" i="2"/>
  <c r="X58" i="2"/>
  <c r="C58" i="2" s="1"/>
  <c r="X62" i="2"/>
  <c r="X72" i="2"/>
  <c r="X74" i="2"/>
  <c r="X60" i="2"/>
  <c r="C34" i="2" s="1"/>
  <c r="AG52" i="2"/>
  <c r="X64" i="2"/>
  <c r="AG54" i="2"/>
  <c r="AI90" i="2"/>
  <c r="V74" i="2"/>
  <c r="V82" i="2"/>
  <c r="AI71" i="2"/>
  <c r="V68" i="2"/>
  <c r="V71" i="2"/>
  <c r="AF71" i="2"/>
  <c r="G70" i="2" s="1"/>
  <c r="AI66" i="2"/>
  <c r="AI82" i="2"/>
  <c r="AG60" i="2"/>
  <c r="V69" i="2"/>
  <c r="V79" i="2"/>
  <c r="M10" i="2"/>
  <c r="AF79" i="2"/>
  <c r="V66" i="2"/>
  <c r="V76" i="2"/>
  <c r="V81" i="2"/>
  <c r="AF73" i="2"/>
  <c r="AF78" i="2"/>
  <c r="AO46" i="2" l="1"/>
  <c r="AG62" i="2"/>
  <c r="M12" i="2"/>
  <c r="M61" i="2"/>
  <c r="M34" i="2"/>
  <c r="BC46" i="2"/>
  <c r="AP46" i="2"/>
  <c r="AY46" i="2"/>
  <c r="BG46" i="2"/>
  <c r="AW46" i="2"/>
  <c r="BD46" i="2"/>
  <c r="AQ46" i="2"/>
  <c r="AG55" i="2"/>
  <c r="AF65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Z12" i="2"/>
  <c r="BB12" i="2"/>
  <c r="AO12" i="2"/>
  <c r="AY12" i="2"/>
  <c r="AS12" i="2"/>
  <c r="AT12" i="2" s="1"/>
  <c r="BC12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AY10" i="2"/>
  <c r="BA10" i="2"/>
  <c r="BC10" i="2"/>
  <c r="AZ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E70" i="2" s="1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AG68" i="2" s="1"/>
  <c r="Z75" i="2"/>
  <c r="D75" i="2" s="1"/>
  <c r="D54" i="2"/>
  <c r="Z101" i="2"/>
  <c r="Z71" i="2"/>
  <c r="Z67" i="2"/>
  <c r="AG57" i="2"/>
  <c r="X81" i="2"/>
  <c r="C18" i="2"/>
  <c r="X85" i="2"/>
  <c r="X69" i="2"/>
  <c r="X71" i="2"/>
  <c r="X66" i="2"/>
  <c r="X68" i="2"/>
  <c r="X70" i="2"/>
  <c r="AG61" i="2"/>
  <c r="X73" i="2"/>
  <c r="AG64" i="2"/>
  <c r="X83" i="2"/>
  <c r="AF80" i="2"/>
  <c r="G42" i="2"/>
  <c r="AF82" i="2"/>
  <c r="V88" i="2"/>
  <c r="AI80" i="2"/>
  <c r="V91" i="2"/>
  <c r="V75" i="2"/>
  <c r="AI99" i="2"/>
  <c r="V78" i="2"/>
  <c r="G73" i="2"/>
  <c r="V85" i="2"/>
  <c r="V80" i="2"/>
  <c r="AI91" i="2"/>
  <c r="V90" i="2"/>
  <c r="V77" i="2"/>
  <c r="AF87" i="2"/>
  <c r="AF88" i="2"/>
  <c r="AI75" i="2"/>
  <c r="V83" i="2"/>
  <c r="G82" i="2" l="1"/>
  <c r="G88" i="2"/>
  <c r="AG73" i="2"/>
  <c r="G86" i="2"/>
  <c r="B86" i="2"/>
  <c r="F81" i="2"/>
  <c r="AP33" i="2"/>
  <c r="AU33" i="2"/>
  <c r="BA33" i="2"/>
  <c r="AO33" i="2"/>
  <c r="AS33" i="2"/>
  <c r="AZ33" i="2"/>
  <c r="AQ33" i="2"/>
  <c r="AW33" i="2"/>
  <c r="BF33" i="2"/>
  <c r="AY33" i="2"/>
  <c r="BC33" i="2"/>
  <c r="BE33" i="2"/>
  <c r="BD33" i="2"/>
  <c r="BG33" i="2"/>
  <c r="C73" i="2"/>
  <c r="M73" i="2" s="1"/>
  <c r="M62" i="2"/>
  <c r="AO62" i="2" s="1"/>
  <c r="AG69" i="2"/>
  <c r="AG71" i="2"/>
  <c r="D70" i="2"/>
  <c r="AG65" i="2"/>
  <c r="AF7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76" i="2" s="1"/>
  <c r="H22" i="2"/>
  <c r="AI86" i="2"/>
  <c r="AI79" i="2"/>
  <c r="AF75" i="2"/>
  <c r="G75" i="2" s="1"/>
  <c r="M75" i="2" s="1"/>
  <c r="AF94" i="2"/>
  <c r="G94" i="2" s="1"/>
  <c r="G80" i="2"/>
  <c r="AF86" i="2"/>
  <c r="G87" i="2" s="1"/>
  <c r="G22" i="2"/>
  <c r="AF90" i="2"/>
  <c r="AD96" i="2"/>
  <c r="F96" i="2" s="1"/>
  <c r="AD92" i="2"/>
  <c r="F26" i="2"/>
  <c r="AD89" i="2"/>
  <c r="F76" i="2"/>
  <c r="AD103" i="2"/>
  <c r="F103" i="2" s="1"/>
  <c r="F15" i="2"/>
  <c r="AD100" i="2"/>
  <c r="F100" i="2" s="1"/>
  <c r="F52" i="2"/>
  <c r="F30" i="2"/>
  <c r="AD86" i="2"/>
  <c r="F86" i="2" s="1"/>
  <c r="F22" i="2"/>
  <c r="AD79" i="2"/>
  <c r="AD81" i="2"/>
  <c r="F82" i="2" s="1"/>
  <c r="AB77" i="2"/>
  <c r="AB82" i="2"/>
  <c r="E42" i="2"/>
  <c r="AB84" i="2"/>
  <c r="AB79" i="2"/>
  <c r="E26" i="2"/>
  <c r="AB92" i="2"/>
  <c r="E18" i="2"/>
  <c r="AB85" i="2"/>
  <c r="AB81" i="2"/>
  <c r="E82" i="2" s="1"/>
  <c r="AB78" i="2"/>
  <c r="E56" i="2"/>
  <c r="AB80" i="2"/>
  <c r="E81" i="2" s="1"/>
  <c r="Z81" i="2"/>
  <c r="D82" i="2" s="1"/>
  <c r="AG72" i="2"/>
  <c r="Z91" i="2"/>
  <c r="D57" i="2"/>
  <c r="D50" i="2"/>
  <c r="M50" i="2" s="1"/>
  <c r="Z76" i="2"/>
  <c r="AG67" i="2"/>
  <c r="Z84" i="2"/>
  <c r="Z78" i="2"/>
  <c r="D79" i="2" s="1"/>
  <c r="Z77" i="2"/>
  <c r="Z80" i="2"/>
  <c r="D56" i="2"/>
  <c r="Z79" i="2"/>
  <c r="X78" i="2"/>
  <c r="X92" i="2"/>
  <c r="C26" i="2"/>
  <c r="X77" i="2"/>
  <c r="X94" i="2"/>
  <c r="X79" i="2"/>
  <c r="AG70" i="2"/>
  <c r="X82" i="2"/>
  <c r="C42" i="2"/>
  <c r="X75" i="2"/>
  <c r="X90" i="2"/>
  <c r="AG66" i="2"/>
  <c r="X80" i="2"/>
  <c r="C81" i="2" s="1"/>
  <c r="AI84" i="2"/>
  <c r="V86" i="2"/>
  <c r="AI108" i="2"/>
  <c r="H108" i="2" s="1"/>
  <c r="V97" i="2"/>
  <c r="B97" i="2" s="1"/>
  <c r="AI100" i="2"/>
  <c r="V99" i="2"/>
  <c r="V89" i="2"/>
  <c r="G26" i="2"/>
  <c r="AF91" i="2"/>
  <c r="V87" i="2"/>
  <c r="V100" i="2"/>
  <c r="AF97" i="2"/>
  <c r="G97" i="2" s="1"/>
  <c r="V94" i="2"/>
  <c r="V84" i="2"/>
  <c r="AI89" i="2"/>
  <c r="V92" i="2"/>
  <c r="AF96" i="2"/>
  <c r="G16" i="2"/>
  <c r="AF89" i="2"/>
  <c r="G90" i="2" s="1"/>
  <c r="G76" i="2"/>
  <c r="E79" i="2" l="1"/>
  <c r="G89" i="2"/>
  <c r="F80" i="2"/>
  <c r="F79" i="2"/>
  <c r="M79" i="2" s="1"/>
  <c r="F90" i="2"/>
  <c r="F91" i="2"/>
  <c r="F92" i="2"/>
  <c r="C80" i="2"/>
  <c r="D71" i="2"/>
  <c r="D91" i="2"/>
  <c r="AP62" i="2"/>
  <c r="BE62" i="2"/>
  <c r="BF62" i="2"/>
  <c r="BA62" i="2"/>
  <c r="M82" i="2"/>
  <c r="BG62" i="2"/>
  <c r="BD62" i="2"/>
  <c r="AP50" i="2"/>
  <c r="AW50" i="2"/>
  <c r="BE50" i="2"/>
  <c r="AO50" i="2"/>
  <c r="AS50" i="2"/>
  <c r="AQ50" i="2"/>
  <c r="BD50" i="2"/>
  <c r="AU50" i="2"/>
  <c r="AZ50" i="2"/>
  <c r="BC50" i="2"/>
  <c r="BA50" i="2"/>
  <c r="BF50" i="2"/>
  <c r="AY50" i="2"/>
  <c r="BG50" i="2"/>
  <c r="BC62" i="2"/>
  <c r="AY62" i="2"/>
  <c r="AZ62" i="2"/>
  <c r="AU62" i="2"/>
  <c r="AW62" i="2"/>
  <c r="AQ62" i="2"/>
  <c r="AS62" i="2"/>
  <c r="M81" i="2"/>
  <c r="AG75" i="2"/>
  <c r="AG77" i="2"/>
  <c r="D78" i="2"/>
  <c r="M78" i="2" s="1"/>
  <c r="M56" i="2"/>
  <c r="AY55" i="2" s="1"/>
  <c r="G74" i="2"/>
  <c r="M74" i="2" s="1"/>
  <c r="BA74" i="2" s="1"/>
  <c r="AF83" i="2"/>
  <c r="AG74" i="2"/>
  <c r="AQ55" i="2"/>
  <c r="BD55" i="2"/>
  <c r="AW55" i="2"/>
  <c r="AU55" i="2"/>
  <c r="BF55" i="2"/>
  <c r="AZ55" i="2"/>
  <c r="AU74" i="2"/>
  <c r="AY74" i="2"/>
  <c r="AP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7" i="2"/>
  <c r="AD90" i="2"/>
  <c r="AD109" i="2"/>
  <c r="F109" i="2" s="1"/>
  <c r="F38" i="2"/>
  <c r="AB87" i="2"/>
  <c r="AB93" i="2"/>
  <c r="E92" i="2" s="1"/>
  <c r="M42" i="2"/>
  <c r="E57" i="2"/>
  <c r="AB91" i="2"/>
  <c r="M71" i="2" s="1"/>
  <c r="AB90" i="2"/>
  <c r="E27" i="2"/>
  <c r="AB94" i="2"/>
  <c r="E94" i="2" s="1"/>
  <c r="E80" i="2"/>
  <c r="AB89" i="2"/>
  <c r="E54" i="2"/>
  <c r="AB101" i="2"/>
  <c r="AB86" i="2"/>
  <c r="E87" i="2" s="1"/>
  <c r="E22" i="2"/>
  <c r="AG78" i="2"/>
  <c r="AB88" i="2"/>
  <c r="Z86" i="2"/>
  <c r="D22" i="2"/>
  <c r="Z88" i="2"/>
  <c r="D52" i="2"/>
  <c r="Z100" i="2"/>
  <c r="D100" i="2" s="1"/>
  <c r="Z87" i="2"/>
  <c r="D36" i="2"/>
  <c r="Z93" i="2"/>
  <c r="D92" i="2" s="1"/>
  <c r="D18" i="2"/>
  <c r="M18" i="2" s="1"/>
  <c r="Z85" i="2"/>
  <c r="D86" i="2" s="1"/>
  <c r="AG76" i="2"/>
  <c r="Z89" i="2"/>
  <c r="D76" i="2"/>
  <c r="D27" i="2"/>
  <c r="Z90" i="2"/>
  <c r="AG81" i="2"/>
  <c r="C15" i="2"/>
  <c r="X103" i="2"/>
  <c r="C103" i="2" s="1"/>
  <c r="X86" i="2"/>
  <c r="C22" i="2"/>
  <c r="C76" i="2"/>
  <c r="X89" i="2"/>
  <c r="C57" i="2"/>
  <c r="X91" i="2"/>
  <c r="AG82" i="2"/>
  <c r="AG80" i="2"/>
  <c r="X88" i="2"/>
  <c r="C94" i="2"/>
  <c r="AG79" i="2"/>
  <c r="C54" i="2"/>
  <c r="X101" i="2"/>
  <c r="X99" i="2"/>
  <c r="X84" i="2"/>
  <c r="C85" i="2" s="1"/>
  <c r="X87" i="2"/>
  <c r="V103" i="2"/>
  <c r="AI98" i="2"/>
  <c r="H98" i="2" s="1"/>
  <c r="AI109" i="2"/>
  <c r="H109" i="2" s="1"/>
  <c r="AG86" i="2"/>
  <c r="V95" i="2"/>
  <c r="B95" i="2" s="1"/>
  <c r="V106" i="2"/>
  <c r="V109" i="2"/>
  <c r="B109" i="2" s="1"/>
  <c r="M26" i="2"/>
  <c r="V93" i="2"/>
  <c r="V96" i="2"/>
  <c r="B96" i="2" s="1"/>
  <c r="AI93" i="2"/>
  <c r="H93" i="2" s="1"/>
  <c r="V98" i="2"/>
  <c r="B98" i="2" s="1"/>
  <c r="AF98" i="2"/>
  <c r="G98" i="2" s="1"/>
  <c r="V108" i="2"/>
  <c r="B108" i="2" s="1"/>
  <c r="AF105" i="2"/>
  <c r="G105" i="2" s="1"/>
  <c r="V101" i="2"/>
  <c r="AF106" i="2"/>
  <c r="G106" i="2" s="1"/>
  <c r="G52" i="2"/>
  <c r="AF100" i="2"/>
  <c r="G100" i="2" s="1"/>
  <c r="AQ18" i="2" l="1"/>
  <c r="AZ18" i="2"/>
  <c r="BG18" i="2"/>
  <c r="AP18" i="2"/>
  <c r="AY18" i="2"/>
  <c r="BC18" i="2"/>
  <c r="BA18" i="2"/>
  <c r="AS18" i="2"/>
  <c r="BD18" i="2"/>
  <c r="AO18" i="2"/>
  <c r="AU18" i="2"/>
  <c r="BE18" i="2"/>
  <c r="AW18" i="2"/>
  <c r="BF18" i="2"/>
  <c r="BC74" i="2"/>
  <c r="AZ74" i="2"/>
  <c r="D89" i="2"/>
  <c r="M86" i="2"/>
  <c r="F89" i="2"/>
  <c r="F88" i="2"/>
  <c r="D87" i="2"/>
  <c r="M87" i="2" s="1"/>
  <c r="E90" i="2"/>
  <c r="G84" i="2"/>
  <c r="E86" i="2"/>
  <c r="D85" i="2"/>
  <c r="M85" i="2" s="1"/>
  <c r="D90" i="2"/>
  <c r="C89" i="2"/>
  <c r="E91" i="2"/>
  <c r="M91" i="2" s="1"/>
  <c r="AW74" i="2"/>
  <c r="AQ74" i="2"/>
  <c r="AS74" i="2"/>
  <c r="AO74" i="2"/>
  <c r="BF74" i="2"/>
  <c r="BG74" i="2"/>
  <c r="BD74" i="2"/>
  <c r="BE74" i="2"/>
  <c r="M57" i="2"/>
  <c r="M90" i="2"/>
  <c r="BG55" i="2"/>
  <c r="AG83" i="2"/>
  <c r="AF92" i="2"/>
  <c r="AG87" i="2"/>
  <c r="D88" i="2"/>
  <c r="M88" i="2" s="1"/>
  <c r="BE55" i="2"/>
  <c r="AS55" i="2"/>
  <c r="BA55" i="2"/>
  <c r="AO55" i="2"/>
  <c r="BC55" i="2"/>
  <c r="AP55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6" i="2"/>
  <c r="M22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93" i="2" s="1"/>
  <c r="G36" i="2"/>
  <c r="M36" i="2" s="1"/>
  <c r="AF104" i="2"/>
  <c r="G104" i="2" s="1"/>
  <c r="AF108" i="2"/>
  <c r="G108" i="2" s="1"/>
  <c r="AD107" i="2"/>
  <c r="F107" i="2" s="1"/>
  <c r="F44" i="2"/>
  <c r="F24" i="2"/>
  <c r="AD104" i="2"/>
  <c r="F104" i="2" s="1"/>
  <c r="M27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D80" i="2"/>
  <c r="M80" i="2" s="1"/>
  <c r="BF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M95" i="2" s="1"/>
  <c r="X108" i="2"/>
  <c r="C108" i="2" s="1"/>
  <c r="C77" i="2"/>
  <c r="AG84" i="2"/>
  <c r="X96" i="2"/>
  <c r="C96" i="2" s="1"/>
  <c r="M96" i="2" s="1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G38" i="2"/>
  <c r="AF109" i="2"/>
  <c r="G109" i="2" s="1"/>
  <c r="G68" i="2"/>
  <c r="AI102" i="2"/>
  <c r="H102" i="2" s="1"/>
  <c r="H53" i="2"/>
  <c r="V104" i="2"/>
  <c r="G77" i="2"/>
  <c r="BA80" i="2" l="1"/>
  <c r="M89" i="2"/>
  <c r="AU89" i="2" s="1"/>
  <c r="BD27" i="2"/>
  <c r="AU27" i="2"/>
  <c r="BC27" i="2"/>
  <c r="BF27" i="2"/>
  <c r="AY27" i="2"/>
  <c r="AO27" i="2"/>
  <c r="AW27" i="2"/>
  <c r="BG27" i="2"/>
  <c r="AS27" i="2"/>
  <c r="AZ27" i="2"/>
  <c r="AQ27" i="2"/>
  <c r="BA27" i="2"/>
  <c r="AP27" i="2"/>
  <c r="BE27" i="2"/>
  <c r="C93" i="2"/>
  <c r="AG93" i="2"/>
  <c r="BG80" i="2"/>
  <c r="BE80" i="2"/>
  <c r="BD80" i="2"/>
  <c r="BC35" i="2"/>
  <c r="AO35" i="2"/>
  <c r="BC80" i="2"/>
  <c r="M100" i="2"/>
  <c r="AZ80" i="2"/>
  <c r="AW80" i="2"/>
  <c r="AQ80" i="2"/>
  <c r="AY80" i="2"/>
  <c r="AU80" i="2"/>
  <c r="AS80" i="2"/>
  <c r="AO80" i="2"/>
  <c r="AP80" i="2"/>
  <c r="M94" i="2"/>
  <c r="AZ35" i="2"/>
  <c r="AS35" i="2"/>
  <c r="AP35" i="2"/>
  <c r="AW35" i="2"/>
  <c r="AO26" i="2"/>
  <c r="BD26" i="2"/>
  <c r="BC26" i="2"/>
  <c r="AQ26" i="2"/>
  <c r="BE26" i="2"/>
  <c r="AZ26" i="2"/>
  <c r="AS26" i="2"/>
  <c r="AW26" i="2"/>
  <c r="AP26" i="2"/>
  <c r="BF26" i="2"/>
  <c r="AY26" i="2"/>
  <c r="BA26" i="2"/>
  <c r="BG26" i="2"/>
  <c r="AU26" i="2"/>
  <c r="BF35" i="2"/>
  <c r="BD35" i="2"/>
  <c r="M84" i="2"/>
  <c r="AU84" i="2" s="1"/>
  <c r="BA35" i="2"/>
  <c r="AY35" i="2"/>
  <c r="AO54" i="2"/>
  <c r="AY54" i="2"/>
  <c r="AU54" i="2"/>
  <c r="BD54" i="2"/>
  <c r="BA54" i="2"/>
  <c r="AP54" i="2"/>
  <c r="AS54" i="2"/>
  <c r="BC54" i="2"/>
  <c r="BF54" i="2"/>
  <c r="AW54" i="2"/>
  <c r="AZ54" i="2"/>
  <c r="BG54" i="2"/>
  <c r="BE54" i="2"/>
  <c r="AQ54" i="2"/>
  <c r="AU35" i="2"/>
  <c r="AQ35" i="2"/>
  <c r="BG35" i="2"/>
  <c r="BE35" i="2"/>
  <c r="BF57" i="2"/>
  <c r="AU57" i="2"/>
  <c r="BC57" i="2"/>
  <c r="BA57" i="2"/>
  <c r="AP57" i="2"/>
  <c r="AO57" i="2"/>
  <c r="AS57" i="2"/>
  <c r="AZ57" i="2"/>
  <c r="AY57" i="2"/>
  <c r="AQ57" i="2"/>
  <c r="AW57" i="2"/>
  <c r="BE57" i="2"/>
  <c r="BG57" i="2"/>
  <c r="BD57" i="2"/>
  <c r="M97" i="2"/>
  <c r="AG96" i="2"/>
  <c r="M99" i="2"/>
  <c r="AG98" i="2"/>
  <c r="D98" i="2"/>
  <c r="M98" i="2" s="1"/>
  <c r="M16" i="2"/>
  <c r="AF101" i="2"/>
  <c r="AG92" i="2"/>
  <c r="M83" i="2"/>
  <c r="AO82" i="2" s="1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C83" i="2"/>
  <c r="AP83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3" i="2"/>
  <c r="AS83" i="2"/>
  <c r="AY92" i="2"/>
  <c r="AP92" i="2"/>
  <c r="BC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Q89" i="2"/>
  <c r="AY89" i="2"/>
  <c r="AP89" i="2"/>
  <c r="AW89" i="2"/>
  <c r="BC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S84" i="2"/>
  <c r="AW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30" i="2"/>
  <c r="E24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4" i="2"/>
  <c r="D67" i="2"/>
  <c r="M64" i="2"/>
  <c r="Z105" i="2"/>
  <c r="D101" i="2"/>
  <c r="AG99" i="2"/>
  <c r="D30" i="2"/>
  <c r="D15" i="2"/>
  <c r="M15" i="2" s="1"/>
  <c r="BF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M109" i="2" s="1"/>
  <c r="X102" i="2"/>
  <c r="C102" i="2" s="1"/>
  <c r="M102" i="2" s="1"/>
  <c r="C53" i="2"/>
  <c r="C23" i="2"/>
  <c r="X106" i="2"/>
  <c r="C49" i="2"/>
  <c r="AG97" i="2"/>
  <c r="AG100" i="2"/>
  <c r="X105" i="2"/>
  <c r="X104" i="2"/>
  <c r="C24" i="2"/>
  <c r="X107" i="2"/>
  <c r="C107" i="2" s="1"/>
  <c r="G43" i="2"/>
  <c r="M77" i="2"/>
  <c r="AG104" i="2"/>
  <c r="G67" i="2"/>
  <c r="AS89" i="2" l="1"/>
  <c r="AO89" i="2"/>
  <c r="BG83" i="2"/>
  <c r="BF89" i="2"/>
  <c r="AU83" i="2"/>
  <c r="AQ83" i="2"/>
  <c r="BG89" i="2"/>
  <c r="BD89" i="2"/>
  <c r="BA83" i="2"/>
  <c r="AY83" i="2"/>
  <c r="BE89" i="2"/>
  <c r="BA89" i="2"/>
  <c r="BF83" i="2"/>
  <c r="BD83" i="2"/>
  <c r="AZ89" i="2"/>
  <c r="AZ83" i="2"/>
  <c r="AW83" i="2"/>
  <c r="BF84" i="2"/>
  <c r="AG105" i="2"/>
  <c r="AP84" i="2"/>
  <c r="BG84" i="2"/>
  <c r="BD84" i="2"/>
  <c r="BE84" i="2"/>
  <c r="BA84" i="2"/>
  <c r="BC84" i="2"/>
  <c r="AY84" i="2"/>
  <c r="AZ84" i="2"/>
  <c r="M93" i="2"/>
  <c r="AO92" i="2" s="1"/>
  <c r="AO83" i="2"/>
  <c r="AU77" i="2"/>
  <c r="AZ77" i="2"/>
  <c r="AY77" i="2"/>
  <c r="BC77" i="2"/>
  <c r="AS77" i="2"/>
  <c r="BA77" i="2"/>
  <c r="BE77" i="2"/>
  <c r="BF77" i="2"/>
  <c r="AW77" i="2"/>
  <c r="BD77" i="2"/>
  <c r="BG77" i="2"/>
  <c r="AP77" i="2"/>
  <c r="AO77" i="2"/>
  <c r="AQ77" i="2"/>
  <c r="M49" i="2"/>
  <c r="M106" i="2"/>
  <c r="BD38" i="2"/>
  <c r="BG38" i="2"/>
  <c r="BF38" i="2"/>
  <c r="AU38" i="2"/>
  <c r="AP38" i="2"/>
  <c r="AS38" i="2"/>
  <c r="AZ38" i="2"/>
  <c r="AO38" i="2"/>
  <c r="AQ38" i="2"/>
  <c r="AW38" i="2"/>
  <c r="AY38" i="2"/>
  <c r="BC38" i="2"/>
  <c r="BA38" i="2"/>
  <c r="BE38" i="2"/>
  <c r="BF92" i="2"/>
  <c r="AS15" i="2"/>
  <c r="AT15" i="2" s="1"/>
  <c r="AT19" i="2" s="1"/>
  <c r="AO15" i="2"/>
  <c r="AY82" i="2"/>
  <c r="BE15" i="2"/>
  <c r="BD82" i="2"/>
  <c r="BG92" i="2"/>
  <c r="BD92" i="2"/>
  <c r="AQ15" i="2"/>
  <c r="AR15" i="2" s="1"/>
  <c r="AR19" i="2" s="1"/>
  <c r="BC15" i="2"/>
  <c r="AQ82" i="2"/>
  <c r="BD15" i="2"/>
  <c r="AQ90" i="2"/>
  <c r="BF76" i="2"/>
  <c r="AQ76" i="2"/>
  <c r="AW76" i="2"/>
  <c r="AO76" i="2"/>
  <c r="AU76" i="2"/>
  <c r="AZ76" i="2"/>
  <c r="AY76" i="2"/>
  <c r="BC76" i="2"/>
  <c r="BG76" i="2"/>
  <c r="AP76" i="2"/>
  <c r="BA76" i="2"/>
  <c r="BE76" i="2"/>
  <c r="BD76" i="2"/>
  <c r="AS76" i="2"/>
  <c r="BE92" i="2"/>
  <c r="BA92" i="2"/>
  <c r="AW15" i="2"/>
  <c r="AX15" i="2" s="1"/>
  <c r="AX19" i="2" s="1"/>
  <c r="BA15" i="2"/>
  <c r="BE82" i="2"/>
  <c r="BD16" i="2"/>
  <c r="AY16" i="2"/>
  <c r="BG16" i="2"/>
  <c r="AZ16" i="2"/>
  <c r="AS16" i="2"/>
  <c r="AT16" i="2" s="1"/>
  <c r="AT20" i="2" s="1"/>
  <c r="BF16" i="2"/>
  <c r="BC16" i="2"/>
  <c r="AO16" i="2"/>
  <c r="AW16" i="2"/>
  <c r="BE16" i="2"/>
  <c r="BA16" i="2"/>
  <c r="AP16" i="2"/>
  <c r="AU16" i="2"/>
  <c r="AV16" i="2" s="1"/>
  <c r="AV20" i="2" s="1"/>
  <c r="AQ16" i="2"/>
  <c r="AR16" i="2" s="1"/>
  <c r="AR20" i="2" s="1"/>
  <c r="AX16" i="2"/>
  <c r="AX20" i="2" s="1"/>
  <c r="BB16" i="2"/>
  <c r="BB20" i="2" s="1"/>
  <c r="BB24" i="2" s="1"/>
  <c r="BB15" i="2"/>
  <c r="AU15" i="2"/>
  <c r="AV15" i="2" s="1"/>
  <c r="BG82" i="2"/>
  <c r="AZ82" i="2"/>
  <c r="AY49" i="2"/>
  <c r="BA49" i="2"/>
  <c r="BD49" i="2"/>
  <c r="BF49" i="2"/>
  <c r="AP49" i="2"/>
  <c r="AS49" i="2"/>
  <c r="AW49" i="2"/>
  <c r="AZ49" i="2"/>
  <c r="BC49" i="2"/>
  <c r="BE49" i="2"/>
  <c r="AO49" i="2"/>
  <c r="BG49" i="2"/>
  <c r="AQ49" i="2"/>
  <c r="AU49" i="2"/>
  <c r="AZ92" i="2"/>
  <c r="AU92" i="2"/>
  <c r="AZ15" i="2"/>
  <c r="BC82" i="2"/>
  <c r="AS82" i="2"/>
  <c r="AW92" i="2"/>
  <c r="AQ92" i="2"/>
  <c r="BG15" i="2"/>
  <c r="AY15" i="2"/>
  <c r="AW82" i="2"/>
  <c r="BF82" i="2"/>
  <c r="AS92" i="2"/>
  <c r="AP15" i="2"/>
  <c r="AP82" i="2"/>
  <c r="AU82" i="2"/>
  <c r="M107" i="2"/>
  <c r="M108" i="2"/>
  <c r="AG102" i="2"/>
  <c r="G101" i="2"/>
  <c r="M101" i="2" s="1"/>
  <c r="AY101" i="2" s="1"/>
  <c r="AG101" i="2"/>
  <c r="BA82" i="2"/>
  <c r="AQ48" i="2"/>
  <c r="AY48" i="2"/>
  <c r="BD48" i="2"/>
  <c r="AP48" i="2"/>
  <c r="AW48" i="2"/>
  <c r="BC48" i="2"/>
  <c r="BG48" i="2"/>
  <c r="AO48" i="2"/>
  <c r="AU48" i="2"/>
  <c r="BA48" i="2"/>
  <c r="BF48" i="2"/>
  <c r="AS48" i="2"/>
  <c r="AZ48" i="2"/>
  <c r="BE48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M53" i="2"/>
  <c r="BE90" i="2"/>
  <c r="AZ90" i="2"/>
  <c r="AS90" i="2"/>
  <c r="BF90" i="2"/>
  <c r="BA90" i="2"/>
  <c r="AU90" i="2"/>
  <c r="AO90" i="2"/>
  <c r="AV19" i="2"/>
  <c r="M24" i="2"/>
  <c r="BG90" i="2"/>
  <c r="BC90" i="2"/>
  <c r="AW90" i="2"/>
  <c r="AP90" i="2"/>
  <c r="BD90" i="2"/>
  <c r="AY90" i="2"/>
  <c r="BB19" i="2"/>
  <c r="AZ101" i="2"/>
  <c r="AQ100" i="2"/>
  <c r="BA100" i="2"/>
  <c r="BD100" i="2"/>
  <c r="AW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30" i="2"/>
  <c r="F68" i="2"/>
  <c r="E23" i="2"/>
  <c r="E37" i="2"/>
  <c r="E43" i="2"/>
  <c r="E68" i="2"/>
  <c r="D72" i="2"/>
  <c r="M72" i="2" s="1"/>
  <c r="BD72" i="2" s="1"/>
  <c r="AG103" i="2"/>
  <c r="D37" i="2"/>
  <c r="D23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30" i="2"/>
  <c r="AG109" i="2"/>
  <c r="AT24" i="2" l="1"/>
  <c r="AO24" i="2"/>
  <c r="AY24" i="2"/>
  <c r="AP24" i="2"/>
  <c r="AQ24" i="2"/>
  <c r="AR24" i="2" s="1"/>
  <c r="AU24" i="2"/>
  <c r="AV24" i="2" s="1"/>
  <c r="BD24" i="2"/>
  <c r="BA24" i="2"/>
  <c r="BF24" i="2"/>
  <c r="AW24" i="2"/>
  <c r="AX24" i="2" s="1"/>
  <c r="AS24" i="2"/>
  <c r="BC24" i="2"/>
  <c r="AZ24" i="2"/>
  <c r="BG24" i="2"/>
  <c r="BE24" i="2"/>
  <c r="BA72" i="2"/>
  <c r="AY72" i="2"/>
  <c r="AU72" i="2"/>
  <c r="AU101" i="2"/>
  <c r="AO72" i="2"/>
  <c r="BF101" i="2"/>
  <c r="BE72" i="2"/>
  <c r="BC72" i="2"/>
  <c r="BG72" i="2"/>
  <c r="AZ72" i="2"/>
  <c r="AW72" i="2"/>
  <c r="AS72" i="2"/>
  <c r="AP72" i="2"/>
  <c r="AQ72" i="2"/>
  <c r="BF72" i="2"/>
  <c r="AY44" i="2"/>
  <c r="BC44" i="2"/>
  <c r="BD44" i="2"/>
  <c r="AW44" i="2"/>
  <c r="BA44" i="2"/>
  <c r="BE44" i="2"/>
  <c r="BG44" i="2"/>
  <c r="AU44" i="2"/>
  <c r="BF44" i="2"/>
  <c r="AO44" i="2"/>
  <c r="AZ44" i="2"/>
  <c r="AP44" i="2"/>
  <c r="AQ44" i="2"/>
  <c r="AS44" i="2"/>
  <c r="BC100" i="2"/>
  <c r="AY100" i="2"/>
  <c r="AZ100" i="2"/>
  <c r="AU100" i="2"/>
  <c r="AQ53" i="2"/>
  <c r="AU53" i="2"/>
  <c r="AY53" i="2"/>
  <c r="BA53" i="2"/>
  <c r="BD53" i="2"/>
  <c r="BF53" i="2"/>
  <c r="AP53" i="2"/>
  <c r="AS53" i="2"/>
  <c r="AW53" i="2"/>
  <c r="AZ53" i="2"/>
  <c r="AO53" i="2"/>
  <c r="BC53" i="2"/>
  <c r="BE53" i="2"/>
  <c r="BG53" i="2"/>
  <c r="AS100" i="2"/>
  <c r="AP100" i="2"/>
  <c r="AO100" i="2"/>
  <c r="BD71" i="2"/>
  <c r="BG71" i="2"/>
  <c r="BF71" i="2"/>
  <c r="AP71" i="2"/>
  <c r="AY71" i="2"/>
  <c r="AO71" i="2"/>
  <c r="AS71" i="2"/>
  <c r="AQ71" i="2"/>
  <c r="AW71" i="2"/>
  <c r="BC71" i="2"/>
  <c r="AU71" i="2"/>
  <c r="AZ71" i="2"/>
  <c r="BA71" i="2"/>
  <c r="BE71" i="2"/>
  <c r="BF100" i="2"/>
  <c r="BF23" i="2"/>
  <c r="BE23" i="2"/>
  <c r="BD23" i="2"/>
  <c r="AU23" i="2"/>
  <c r="AV23" i="2" s="1"/>
  <c r="AV27" i="2" s="1"/>
  <c r="AV31" i="2" s="1"/>
  <c r="AV35" i="2" s="1"/>
  <c r="AV39" i="2" s="1"/>
  <c r="BC23" i="2"/>
  <c r="BA23" i="2"/>
  <c r="BG101" i="2"/>
  <c r="AW101" i="2"/>
  <c r="BD101" i="2"/>
  <c r="AQ101" i="2"/>
  <c r="BE101" i="2"/>
  <c r="AS101" i="2"/>
  <c r="BA101" i="2"/>
  <c r="AO101" i="2"/>
  <c r="BC101" i="2"/>
  <c r="AP101" i="2"/>
  <c r="M30" i="2"/>
  <c r="BA28" i="2"/>
  <c r="BF28" i="2"/>
  <c r="BE28" i="2"/>
  <c r="AQ28" i="2"/>
  <c r="AP28" i="2"/>
  <c r="AW28" i="2"/>
  <c r="BB28" i="2"/>
  <c r="BB32" i="2" s="1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22" i="2"/>
  <c r="BF22" i="2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U103" i="2"/>
  <c r="AZ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3" i="2"/>
  <c r="AZ22" i="2" s="1"/>
  <c r="M68" i="2"/>
  <c r="M37" i="2"/>
  <c r="M104" i="2"/>
  <c r="AY103" i="2" s="1"/>
  <c r="AY23" i="2" l="1"/>
  <c r="AQ23" i="2"/>
  <c r="AR23" i="2" s="1"/>
  <c r="AR27" i="2" s="1"/>
  <c r="AR31" i="2" s="1"/>
  <c r="AR35" i="2" s="1"/>
  <c r="AR39" i="2" s="1"/>
  <c r="AZ23" i="2"/>
  <c r="AS23" i="2"/>
  <c r="AT23" i="2" s="1"/>
  <c r="AT27" i="2" s="1"/>
  <c r="AT31" i="2" s="1"/>
  <c r="AT35" i="2" s="1"/>
  <c r="AT39" i="2" s="1"/>
  <c r="AW23" i="2"/>
  <c r="AX23" i="2" s="1"/>
  <c r="AX27" i="2" s="1"/>
  <c r="AX31" i="2" s="1"/>
  <c r="AX35" i="2" s="1"/>
  <c r="AX39" i="2" s="1"/>
  <c r="AR28" i="2"/>
  <c r="AR32" i="2" s="1"/>
  <c r="BA30" i="2"/>
  <c r="AP30" i="2"/>
  <c r="AS30" i="2"/>
  <c r="AZ30" i="2"/>
  <c r="AU30" i="2"/>
  <c r="BF30" i="2"/>
  <c r="AW30" i="2"/>
  <c r="BC30" i="2"/>
  <c r="BG30" i="2"/>
  <c r="BD30" i="2"/>
  <c r="BE30" i="2"/>
  <c r="AQ30" i="2"/>
  <c r="AO30" i="2"/>
  <c r="AY30" i="2"/>
  <c r="AX28" i="2"/>
  <c r="AX32" i="2" s="1"/>
  <c r="AO23" i="2"/>
  <c r="BG23" i="2"/>
  <c r="AP23" i="2"/>
  <c r="BB23" i="2"/>
  <c r="BB27" i="2" s="1"/>
  <c r="BB31" i="2" s="1"/>
  <c r="BB35" i="2" s="1"/>
  <c r="BB39" i="2" s="1"/>
  <c r="BB43" i="2" s="1"/>
  <c r="BB47" i="2" s="1"/>
  <c r="BB51" i="2" s="1"/>
  <c r="BB55" i="2" s="1"/>
  <c r="BB60" i="2" s="1"/>
  <c r="BB64" i="2" s="1"/>
  <c r="AS22" i="2"/>
  <c r="AT22" i="2" s="1"/>
  <c r="AT26" i="2" s="1"/>
  <c r="AT30" i="2" s="1"/>
  <c r="AT34" i="2" s="1"/>
  <c r="AT38" i="2" s="1"/>
  <c r="AP22" i="2"/>
  <c r="BD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AQ103" i="2"/>
  <c r="AO28" i="2"/>
  <c r="AO29" i="2"/>
  <c r="AP29" i="2"/>
  <c r="BD29" i="2"/>
  <c r="AY29" i="2"/>
  <c r="BE29" i="2"/>
  <c r="AS29" i="2"/>
  <c r="AQ29" i="2"/>
  <c r="AZ29" i="2"/>
  <c r="BG29" i="2"/>
  <c r="BF29" i="2"/>
  <c r="BC29" i="2"/>
  <c r="BA29" i="2"/>
  <c r="AW29" i="2"/>
  <c r="AU29" i="2"/>
  <c r="AS103" i="2"/>
  <c r="AO103" i="2"/>
  <c r="AT43" i="2"/>
  <c r="AT47" i="2" s="1"/>
  <c r="AT51" i="2" s="1"/>
  <c r="AT55" i="2" s="1"/>
  <c r="AT60" i="2" s="1"/>
  <c r="AT64" i="2" s="1"/>
  <c r="AY22" i="2"/>
  <c r="BA22" i="2"/>
  <c r="AW103" i="2"/>
  <c r="AP103" i="2"/>
  <c r="AX43" i="2"/>
  <c r="AX47" i="2" s="1"/>
  <c r="AX51" i="2" s="1"/>
  <c r="AX55" i="2" s="1"/>
  <c r="AX60" i="2" s="1"/>
  <c r="AX64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BF103" i="2"/>
  <c r="AW37" i="2"/>
  <c r="BC37" i="2"/>
  <c r="BG37" i="2"/>
  <c r="AQ37" i="2"/>
  <c r="AY37" i="2"/>
  <c r="AO37" i="2"/>
  <c r="AU37" i="2"/>
  <c r="BA37" i="2"/>
  <c r="BD37" i="2"/>
  <c r="BF37" i="2"/>
  <c r="AP37" i="2"/>
  <c r="AS37" i="2"/>
  <c r="AZ37" i="2"/>
  <c r="BE37" i="2"/>
  <c r="BD103" i="2"/>
  <c r="AV43" i="2"/>
  <c r="AV47" i="2" s="1"/>
  <c r="AV51" i="2" s="1"/>
  <c r="AV55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G22" i="2"/>
  <c r="BG103" i="2"/>
  <c r="BE103" i="2"/>
  <c r="BA103" i="2"/>
  <c r="BC22" i="2"/>
  <c r="BE22" i="2"/>
  <c r="BC103" i="2"/>
  <c r="AR43" i="2"/>
  <c r="AR47" i="2" s="1"/>
  <c r="AR51" i="2" s="1"/>
  <c r="AR55" i="2" s="1"/>
  <c r="AR60" i="2" s="1"/>
  <c r="AR64" i="2" s="1"/>
  <c r="AW22" i="2"/>
  <c r="AX22" i="2" s="1"/>
  <c r="AX26" i="2" s="1"/>
  <c r="BG28" i="2"/>
  <c r="BD28" i="2"/>
  <c r="AZ28" i="2"/>
  <c r="AU28" i="2"/>
  <c r="AV28" i="2" s="1"/>
  <c r="AV32" i="2" s="1"/>
  <c r="AT42" i="2"/>
  <c r="AT46" i="2" s="1"/>
  <c r="AT50" i="2" s="1"/>
  <c r="AT54" i="2" s="1"/>
  <c r="AT58" i="2" s="1"/>
  <c r="AT63" i="2" s="1"/>
  <c r="BC28" i="2"/>
  <c r="AY28" i="2"/>
  <c r="AS28" i="2"/>
  <c r="AT28" i="2" s="1"/>
  <c r="AT32" i="2" s="1"/>
  <c r="AO68" i="2"/>
  <c r="AU68" i="2"/>
  <c r="BA68" i="2"/>
  <c r="BF68" i="2"/>
  <c r="AS68" i="2"/>
  <c r="AZ68" i="2"/>
  <c r="BE68" i="2"/>
  <c r="AQ68" i="2"/>
  <c r="AY68" i="2"/>
  <c r="BD68" i="2"/>
  <c r="AP68" i="2"/>
  <c r="AW68" i="2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67" i="2"/>
  <c r="AY67" i="2"/>
  <c r="BD67" i="2"/>
  <c r="AP67" i="2"/>
  <c r="AW67" i="2"/>
  <c r="BC67" i="2"/>
  <c r="BG67" i="2"/>
  <c r="AO67" i="2"/>
  <c r="AU67" i="2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6" i="2"/>
  <c r="BG36" i="2"/>
  <c r="AO36" i="2"/>
  <c r="AU36" i="2"/>
  <c r="BA36" i="2"/>
  <c r="BF36" i="2"/>
  <c r="AS36" i="2"/>
  <c r="AZ36" i="2"/>
  <c r="BE36" i="2"/>
  <c r="AQ21" i="2"/>
  <c r="AR21" i="2" s="1"/>
  <c r="AR25" i="2" s="1"/>
  <c r="AY21" i="2"/>
  <c r="BD21" i="2"/>
  <c r="AP21" i="2"/>
  <c r="AW21" i="2"/>
  <c r="AX21" i="2" s="1"/>
  <c r="AX25" i="2" s="1"/>
  <c r="BC21" i="2"/>
  <c r="BG21" i="2"/>
  <c r="AO21" i="2"/>
  <c r="AU21" i="2"/>
  <c r="AV21" i="2" s="1"/>
  <c r="AV25" i="2" s="1"/>
  <c r="BA21" i="2"/>
  <c r="BF21" i="2"/>
  <c r="AS21" i="2"/>
  <c r="AT21" i="2" s="1"/>
  <c r="AT25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X68" i="2" l="1"/>
  <c r="AX72" i="2" s="1"/>
  <c r="AX76" i="2" s="1"/>
  <c r="AX80" i="2" s="1"/>
  <c r="AX84" i="2" s="1"/>
  <c r="AX88" i="2" s="1"/>
  <c r="AX92" i="2" s="1"/>
  <c r="AX96" i="2" s="1"/>
  <c r="AX100" i="2" s="1"/>
  <c r="AX104" i="2" s="1"/>
  <c r="AX108" i="2" s="1"/>
  <c r="AX29" i="2"/>
  <c r="AX33" i="2" s="1"/>
  <c r="AX30" i="2"/>
  <c r="AX34" i="2" s="1"/>
  <c r="AX38" i="2" s="1"/>
  <c r="AX42" i="2" s="1"/>
  <c r="AX46" i="2" s="1"/>
  <c r="AX50" i="2" s="1"/>
  <c r="AX54" i="2" s="1"/>
  <c r="AX58" i="2" s="1"/>
  <c r="AX63" i="2" s="1"/>
  <c r="AT68" i="2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T29" i="2"/>
  <c r="AT33" i="2" s="1"/>
  <c r="AT37" i="2" s="1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R68" i="2"/>
  <c r="AR72" i="2" s="1"/>
  <c r="AR76" i="2" s="1"/>
  <c r="AR80" i="2" s="1"/>
  <c r="AR84" i="2" s="1"/>
  <c r="AR88" i="2" s="1"/>
  <c r="AR92" i="2" s="1"/>
  <c r="AR96" i="2" s="1"/>
  <c r="AR100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X37" i="2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V29" i="2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R29" i="2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V36" i="2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V105" i="2" s="1"/>
  <c r="AV109" i="2" s="1"/>
  <c r="AR104" i="2"/>
  <c r="AR108" i="2" s="1"/>
  <c r="AV104" i="2"/>
  <c r="AV108" i="2" s="1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X105" i="2"/>
  <c r="AX109" i="2" s="1"/>
  <c r="AT36" i="2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T105" i="2" s="1"/>
  <c r="AT109" i="2" s="1"/>
  <c r="AR105" i="2"/>
  <c r="AR109" i="2" s="1"/>
  <c r="AX67" i="2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<sst xmlns="http://schemas.openxmlformats.org/spreadsheetml/2006/main" count="183" uniqueCount="173">
  <si>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</si>
  <si>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</si>
  <si>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</si>
  <si>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</si>
  <si>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</si>
  <si>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</si>
  <si>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</si>
  <si>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</si>
  <si>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</si>
  <si>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</si>
  <si>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</si>
  <si>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</si>
  <si>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</si>
  <si>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</si>
  <si>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</si>
  <si>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</si>
  <si>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</si>
  <si>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</si>
  <si>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</si>
  <si>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</si>
  <si>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</si>
  <si>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</si>
  <si>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</si>
  <si>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</si>
  <si>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</si>
  <si>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</si>
  <si>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</si>
  <si>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</si>
  <si>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</si>
  <si>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</si>
  <si>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</si>
  <si>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</si>
  <si>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</si>
  <si>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</si>
  <si>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</si>
  <si>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</si>
  <si>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</si>
  <si>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</si>
  <si>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</si>
  <si>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</si>
  <si>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</si>
  <si>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</si>
  <si>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</si>
  <si>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</si>
  <si>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</si>
  <si>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</si>
  <si>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</si>
  <si>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</si>
  <si>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</si>
  <si>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</si>
  <si>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</si>
  <si>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</si>
  <si>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</si>
  <si>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</si>
  <si>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</si>
  <si>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</si>
  <si>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</si>
  <si>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</si>
  <si>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</si>
  <si>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</si>
  <si>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</si>
  <si>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</si>
  <si>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</si>
  <si>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</si>
  <si>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</si>
  <si>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</si>
  <si>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</si>
  <si>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</si>
  <si>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</si>
  <si>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</si>
  <si>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</si>
  <si>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RAZREDNE NASTAVE  a)4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</si>
  <si>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</si>
  <si>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</si>
  <si>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</si>
  <si>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</si>
  <si>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</si>
  <si>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</si>
  <si>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</si>
  <si>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</si>
  <si>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</si>
  <si>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</si>
  <si>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</si>
  <si>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</si>
  <si>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</si>
  <si>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</si>
  <si>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</si>
  <si>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</si>
  <si>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</si>
  <si>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</si>
  <si>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</si>
  <si>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</si>
  <si>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</si>
  <si>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</si>
  <si>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</si>
  <si>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</si>
  <si>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</si>
  <si>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</si>
  <si>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</si>
  <si>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</si>
  <si>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</si>
  <si>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</si>
  <si>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</si>
  <si>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</si>
  <si>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</si>
  <si>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</si>
  <si>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</si>
  <si>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</si>
  <si>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</si>
  <si>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</si>
  <si>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</si>
  <si>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</si>
  <si>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</si>
  <si>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</si>
  <si>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</si>
  <si>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</si>
  <si>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</si>
  <si>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</si>
  <si>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</si>
  <si>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</si>
  <si>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</si>
  <si>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</si>
  <si>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</si>
  <si>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</si>
  <si>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</si>
  <si>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</si>
  <si>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</si>
  <si>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</si>
  <si>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</si>
  <si>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</si>
  <si>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</si>
  <si>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</si>
  <si>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</si>
  <si>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</si>
  <si>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</si>
  <si>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</si>
  <si>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</si>
  <si>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</si>
  <si>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</si>
  <si>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</si>
  <si>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</si>
  <si>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</si>
  <si>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</si>
  <si>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</si>
  <si>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</si>
  <si>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</si>
  <si>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</si>
  <si>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</si>
  <si>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</si>
  <si>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</si>
  <si>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</si>
  <si>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</si>
  <si>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</si>
  <si>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</si>
  <si>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</si>
  <si>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</si>
  <si>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</si>
  <si>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</si>
  <si>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</si>
  <si>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</si>
  <si>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</si>
  <si>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</si>
  <si>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</si>
  <si>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</si>
  <si>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</si>
  <si>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</si>
  <si>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</si>
  <si>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Predsjednik Komisije: Sabina Aljić      član Komisije. Larisa jahić    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</si>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</sst>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93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13" t="s">
        <v>34</v>
      </c>
      <c r="S1" s="113" t="s">
        <v>35</v>
      </c>
      <c r="T1" s="113" t="s">
        <v>36</v>
      </c>
      <c r="U1" s="25"/>
      <c r="V1" s="118" t="s">
        <v>7</v>
      </c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21" t="s">
        <v>8</v>
      </c>
      <c r="AI1" s="121"/>
      <c r="AJ1" s="122" t="s">
        <v>11</v>
      </c>
      <c r="AK1" s="123" t="s">
        <v>30</v>
      </c>
      <c r="AL1" s="124" t="s">
        <v>32</v>
      </c>
      <c r="AM1" s="120" t="s">
        <v>33</v>
      </c>
      <c r="AN1" s="53"/>
      <c r="AO1" s="31"/>
      <c r="AP1" s="31"/>
      <c r="AQ1" s="116"/>
      <c r="AR1" s="116"/>
      <c r="AS1" s="116"/>
      <c r="AT1" s="116"/>
      <c r="AU1" s="116"/>
      <c r="AV1" s="116"/>
      <c r="AW1" s="116"/>
      <c r="AX1" s="116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14"/>
      <c r="S2" s="114"/>
      <c r="T2" s="114"/>
      <c r="U2" s="25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21"/>
      <c r="AI2" s="121"/>
      <c r="AJ2" s="122"/>
      <c r="AK2" s="123"/>
      <c r="AL2" s="124"/>
      <c r="AM2" s="120"/>
      <c r="AN2" s="53"/>
      <c r="AO2" s="115" t="s">
        <v>12</v>
      </c>
      <c r="AP2" s="125" t="s">
        <v>13</v>
      </c>
      <c r="AQ2" s="119" t="s">
        <v>14</v>
      </c>
      <c r="AR2" s="119"/>
      <c r="AS2" s="117" t="s">
        <v>15</v>
      </c>
      <c r="AT2" s="117"/>
      <c r="AU2" s="143" t="s">
        <v>16</v>
      </c>
      <c r="AV2" s="143"/>
      <c r="AW2" s="148" t="s">
        <v>17</v>
      </c>
      <c r="AX2" s="148"/>
      <c r="AY2" s="149" t="s">
        <v>18</v>
      </c>
      <c r="AZ2" s="147" t="s">
        <v>19</v>
      </c>
      <c r="BA2" s="144" t="s">
        <v>20</v>
      </c>
      <c r="BB2" s="44"/>
      <c r="BC2" s="145" t="s">
        <v>21</v>
      </c>
      <c r="BD2" s="146" t="s">
        <v>22</v>
      </c>
      <c r="BE2" s="139" t="s">
        <v>23</v>
      </c>
      <c r="BF2" s="139"/>
      <c r="BG2" s="139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14"/>
      <c r="S3" s="114"/>
      <c r="T3" s="114"/>
      <c r="U3" s="25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21"/>
      <c r="AI3" s="121"/>
      <c r="AJ3" s="122"/>
      <c r="AK3" s="123"/>
      <c r="AL3" s="124"/>
      <c r="AM3" s="120"/>
      <c r="AN3" s="53"/>
      <c r="AO3" s="115"/>
      <c r="AP3" s="125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49"/>
      <c r="AZ3" s="147"/>
      <c r="BA3" s="144"/>
      <c r="BB3" s="47" t="s">
        <v>56</v>
      </c>
      <c r="BC3" s="145"/>
      <c r="BD3" s="146"/>
      <c r="BE3" s="139"/>
      <c r="BF3" s="139"/>
      <c r="BG3" s="139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14"/>
      <c r="S4" s="114"/>
      <c r="T4" s="114"/>
      <c r="U4" s="25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21"/>
      <c r="AI4" s="121"/>
      <c r="AJ4" s="122"/>
      <c r="AK4" s="123"/>
      <c r="AL4" s="124"/>
      <c r="AM4" s="120"/>
      <c r="AN4" s="53"/>
      <c r="AO4" s="115"/>
      <c r="AP4" s="125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49"/>
      <c r="AZ4" s="147"/>
      <c r="BA4" s="144"/>
      <c r="BB4" s="34">
        <v>0.3</v>
      </c>
      <c r="BC4" s="145"/>
      <c r="BD4" s="146"/>
      <c r="BE4" s="140" t="s">
        <v>57</v>
      </c>
      <c r="BF4" s="141" t="s">
        <v>58</v>
      </c>
      <c r="BG4" s="142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14"/>
      <c r="S5" s="114"/>
      <c r="T5" s="114"/>
      <c r="U5" s="25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21"/>
      <c r="AI5" s="121"/>
      <c r="AJ5" s="122"/>
      <c r="AK5" s="123"/>
      <c r="AL5" s="124"/>
      <c r="AM5" s="120"/>
      <c r="AN5" s="53"/>
      <c r="AO5" s="115"/>
      <c r="AP5" s="125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49"/>
      <c r="AZ5" s="147"/>
      <c r="BA5" s="144"/>
      <c r="BB5" s="54">
        <v>0</v>
      </c>
      <c r="BC5" s="145"/>
      <c r="BD5" s="146"/>
      <c r="BE5" s="140"/>
      <c r="BF5" s="141"/>
      <c r="BG5" s="142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14"/>
      <c r="S6" s="114"/>
      <c r="T6" s="114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8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14"/>
      <c r="S7" s="114"/>
      <c r="T7" s="114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8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14"/>
      <c r="S8" s="114"/>
      <c r="T8" s="114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8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14"/>
      <c r="S9" s="114"/>
      <c r="T9" s="114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8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107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84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109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74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82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152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145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87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134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2.7</v>
      </c>
      <c r="H18" s="27">
        <v>2.2999999999999998</v>
      </c>
      <c r="I18" s="81">
        <v>4</v>
      </c>
      <c r="J18" s="80">
        <f>AK18</f>
        <v>0</v>
      </c>
      <c r="K18" s="81">
        <f>AL18</f>
        <v>0</v>
      </c>
      <c r="L18" s="28">
        <v>8.11</v>
      </c>
      <c r="M18" s="29">
        <f>SUM(B18:L18)</f>
        <v>47.11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19.5</v>
      </c>
      <c r="AP18" s="93">
        <f t="shared" si="3"/>
        <v>13.65</v>
      </c>
      <c r="AQ18" s="98">
        <f t="shared" si="4"/>
        <v>10.725</v>
      </c>
      <c r="AR18" s="99">
        <f t="shared" si="16"/>
        <v>17.545960574999999</v>
      </c>
      <c r="AS18" s="94">
        <f t="shared" si="5"/>
        <v>9.1650000000000009</v>
      </c>
      <c r="AT18" s="39">
        <f t="shared" si="17"/>
        <v>14.993820855000003</v>
      </c>
      <c r="AU18" s="95">
        <f t="shared" si="6"/>
        <v>7.9950000000000001</v>
      </c>
      <c r="AV18" s="95">
        <f t="shared" si="18"/>
        <v>13.079716065</v>
      </c>
      <c r="AW18" s="38">
        <f t="shared" si="7"/>
        <v>6.3959999999999999</v>
      </c>
      <c r="AX18" s="38">
        <f t="shared" si="19"/>
        <v>10.463772852</v>
      </c>
      <c r="AY18" s="42">
        <f t="shared" si="8"/>
        <v>3.9000000000000004</v>
      </c>
      <c r="AZ18" s="41">
        <f t="shared" si="9"/>
        <v>1.9500000000000002</v>
      </c>
      <c r="BA18" s="43">
        <f t="shared" si="10"/>
        <v>1.17</v>
      </c>
      <c r="BB18" s="46">
        <f t="shared" si="20"/>
        <v>0</v>
      </c>
      <c r="BC18" s="48">
        <f t="shared" si="11"/>
        <v>0.78</v>
      </c>
      <c r="BD18" s="49">
        <f t="shared" si="12"/>
        <v>0.39</v>
      </c>
      <c r="BE18" s="50">
        <f t="shared" si="13"/>
        <v>0.39</v>
      </c>
      <c r="BF18" s="51">
        <f t="shared" si="14"/>
        <v>0.78</v>
      </c>
      <c r="BG18" s="52">
        <f t="shared" si="15"/>
        <v>1.17</v>
      </c>
      <c r="BH18" s="5"/>
    </row>
    <row r="19" spans="1:60" s="12" customFormat="1" ht="25.15" customHeight="1" x14ac:dyDescent="0.25">
      <c r="A19" s="57" t="s">
        <v>95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0.9</v>
      </c>
      <c r="H19" s="27">
        <v>3.3</v>
      </c>
      <c r="I19" s="81">
        <f>AJ19</f>
        <v>0</v>
      </c>
      <c r="J19" s="80">
        <f>AK19</f>
        <v>0</v>
      </c>
      <c r="K19" s="81">
        <f>AL19</f>
        <v>0</v>
      </c>
      <c r="L19" s="28">
        <v>11.97</v>
      </c>
      <c r="M19" s="29">
        <f>SUM(B19:L19)</f>
        <v>46.169999999999995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3" si="22">U19*V10</f>
        <v>0</v>
      </c>
      <c r="W19" s="30">
        <v>0</v>
      </c>
      <c r="X19" s="72">
        <f t="shared" ref="X19:X83" si="23">W19*X10</f>
        <v>0</v>
      </c>
      <c r="Y19" s="30">
        <v>0</v>
      </c>
      <c r="Z19" s="72">
        <f t="shared" ref="Z19:Z83" si="24">Y19*Z10</f>
        <v>0</v>
      </c>
      <c r="AA19" s="30">
        <v>0</v>
      </c>
      <c r="AB19" s="72">
        <f t="shared" ref="AB19:AB83" si="25">AA19*AB10</f>
        <v>0</v>
      </c>
      <c r="AC19" s="30">
        <v>0</v>
      </c>
      <c r="AD19" s="72">
        <f t="shared" ref="AD19:AD83" si="26">AC19*AD10</f>
        <v>0</v>
      </c>
      <c r="AE19" s="30">
        <v>0</v>
      </c>
      <c r="AF19" s="72">
        <f t="shared" ref="AF19:AF83" si="27">AE19*AF10</f>
        <v>0</v>
      </c>
      <c r="AG19" s="92">
        <f t="shared" ref="AG19:AG83" si="28">V19+X19+Z19+AB19+AD19+AF19</f>
        <v>0</v>
      </c>
      <c r="AH19" s="30">
        <v>0</v>
      </c>
      <c r="AI19" s="100">
        <f t="shared" ref="AI19:AI83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0">(M19-L19)/100*50</f>
        <v>17.099999999999998</v>
      </c>
      <c r="AP19" s="93">
        <f t="shared" ref="AP19:AP83" si="31">(M19-L19)/100*35</f>
        <v>11.969999999999999</v>
      </c>
      <c r="AQ19" s="98">
        <f t="shared" ref="AQ19:AQ83" si="32">(M19-L19)/100*27.5</f>
        <v>9.4049999999999994</v>
      </c>
      <c r="AR19" s="99">
        <f t="shared" ref="AR19:AR83" si="33">(M19-L19)/100*AR15+AQ19</f>
        <v>14.732932499999999</v>
      </c>
      <c r="AS19" s="94">
        <f t="shared" ref="AS19:AS83" si="34">(M19-L19)/100*23.5</f>
        <v>8.036999999999999</v>
      </c>
      <c r="AT19" s="39">
        <f t="shared" ref="AT19:AT83" si="35">(M19-L19)/100*AT15+AS19</f>
        <v>12.5899605</v>
      </c>
      <c r="AU19" s="95">
        <f t="shared" ref="AU19:AU83" si="36">(M19-L19)/100*20.5</f>
        <v>7.0109999999999992</v>
      </c>
      <c r="AV19" s="95">
        <f t="shared" ref="AV19:AV83" si="37">(M19-L19)/100*AV15+AU19</f>
        <v>10.9827315</v>
      </c>
      <c r="AW19" s="38">
        <f t="shared" ref="AW19:AW83" si="38">(M19-L19)/100*16.4</f>
        <v>5.6087999999999987</v>
      </c>
      <c r="AX19" s="38">
        <f t="shared" ref="AX19:AX83" si="39">(M19-L19)/100*AX15+AW19</f>
        <v>8.7861851999999985</v>
      </c>
      <c r="AY19" s="42">
        <f t="shared" ref="AY19:AY83" si="40">(M19-L19)/100*10</f>
        <v>3.42</v>
      </c>
      <c r="AZ19" s="41">
        <f t="shared" ref="AZ19:AZ83" si="41">(M19-L19)/100*5</f>
        <v>1.71</v>
      </c>
      <c r="BA19" s="43">
        <f t="shared" ref="BA19:BA83" si="42">(M19-L19)/100*3</f>
        <v>1.0259999999999998</v>
      </c>
      <c r="BB19" s="46">
        <f t="shared" ref="BB19:BB83" si="43">(M19-L19)/100*BB15</f>
        <v>0</v>
      </c>
      <c r="BC19" s="48">
        <f t="shared" ref="BC19:BC83" si="44">(M19-L19)/100*2</f>
        <v>0.68399999999999994</v>
      </c>
      <c r="BD19" s="49">
        <f t="shared" ref="BD19:BD83" si="45">(M19-L19)/100*1</f>
        <v>0.34199999999999997</v>
      </c>
      <c r="BE19" s="50">
        <f t="shared" ref="BE19:BE83" si="46">(M19-L19)/100*1</f>
        <v>0.34199999999999997</v>
      </c>
      <c r="BF19" s="51">
        <f t="shared" ref="BF19:BF83" si="47">(M19-L19)/100*2</f>
        <v>0.68399999999999994</v>
      </c>
      <c r="BG19" s="52">
        <f t="shared" ref="BG19:BG83" si="48">(M19-L19)/100*3</f>
        <v>1.0259999999999998</v>
      </c>
      <c r="BH19" s="5"/>
    </row>
    <row r="20" spans="1:60" s="12" customFormat="1" ht="25.15" customHeight="1" x14ac:dyDescent="0.25">
      <c r="A20" s="57" t="s">
        <v>100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f>AD20</f>
        <v>0</v>
      </c>
      <c r="G20" s="27">
        <v>3.6</v>
      </c>
      <c r="H20" s="27">
        <v>1.2</v>
      </c>
      <c r="I20" s="81">
        <v>4</v>
      </c>
      <c r="J20" s="80">
        <f>AK20</f>
        <v>0</v>
      </c>
      <c r="K20" s="81">
        <f>AL20</f>
        <v>0</v>
      </c>
      <c r="L20" s="28">
        <v>6.94</v>
      </c>
      <c r="M20" s="29">
        <f>SUM(B20:L20)</f>
        <v>45.74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19.400000000000002</v>
      </c>
      <c r="AP20" s="93">
        <f t="shared" si="31"/>
        <v>13.580000000000002</v>
      </c>
      <c r="AQ20" s="98">
        <f t="shared" si="32"/>
        <v>10.670000000000002</v>
      </c>
      <c r="AR20" s="99">
        <f t="shared" si="33"/>
        <v>15.998683360000003</v>
      </c>
      <c r="AS20" s="94">
        <f t="shared" si="34"/>
        <v>9.1180000000000021</v>
      </c>
      <c r="AT20" s="39">
        <f t="shared" si="35"/>
        <v>13.671602144000003</v>
      </c>
      <c r="AU20" s="95">
        <f t="shared" si="36"/>
        <v>7.9540000000000015</v>
      </c>
      <c r="AV20" s="95">
        <f t="shared" si="37"/>
        <v>11.926291232000002</v>
      </c>
      <c r="AW20" s="38">
        <f t="shared" si="38"/>
        <v>6.3632000000000009</v>
      </c>
      <c r="AX20" s="38">
        <f t="shared" si="39"/>
        <v>9.5410329856000011</v>
      </c>
      <c r="AY20" s="42">
        <f t="shared" si="40"/>
        <v>3.8800000000000008</v>
      </c>
      <c r="AZ20" s="41">
        <f t="shared" si="41"/>
        <v>1.9400000000000004</v>
      </c>
      <c r="BA20" s="43">
        <f t="shared" si="42"/>
        <v>1.1640000000000001</v>
      </c>
      <c r="BB20" s="46">
        <f t="shared" si="43"/>
        <v>0</v>
      </c>
      <c r="BC20" s="48">
        <f t="shared" si="44"/>
        <v>0.77600000000000013</v>
      </c>
      <c r="BD20" s="49">
        <f t="shared" si="45"/>
        <v>0.38800000000000007</v>
      </c>
      <c r="BE20" s="50">
        <f t="shared" si="46"/>
        <v>0.38800000000000007</v>
      </c>
      <c r="BF20" s="51">
        <f t="shared" si="47"/>
        <v>0.77600000000000013</v>
      </c>
      <c r="BG20" s="52">
        <f t="shared" si="48"/>
        <v>1.1640000000000001</v>
      </c>
      <c r="BH20" s="5"/>
    </row>
    <row r="21" spans="1:60" s="12" customFormat="1" ht="25.15" customHeight="1" x14ac:dyDescent="0.25">
      <c r="A21" s="57" t="s">
        <v>76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v>10</v>
      </c>
      <c r="G21" s="27">
        <f>AF21</f>
        <v>0</v>
      </c>
      <c r="H21" s="27">
        <v>1.7</v>
      </c>
      <c r="I21" s="81">
        <v>4</v>
      </c>
      <c r="J21" s="80">
        <f>AK21</f>
        <v>0</v>
      </c>
      <c r="K21" s="81">
        <f>AL21</f>
        <v>0</v>
      </c>
      <c r="L21" s="28">
        <f>AM21</f>
        <v>0</v>
      </c>
      <c r="M21" s="29">
        <f>SUM(B21:L21)</f>
        <v>45.7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22.85</v>
      </c>
      <c r="AP21" s="93">
        <f t="shared" si="31"/>
        <v>15.995000000000001</v>
      </c>
      <c r="AQ21" s="98">
        <f t="shared" si="32"/>
        <v>12.567500000000001</v>
      </c>
      <c r="AR21" s="99">
        <f t="shared" si="33"/>
        <v>19.695786000000002</v>
      </c>
      <c r="AS21" s="94">
        <f t="shared" si="34"/>
        <v>10.7395</v>
      </c>
      <c r="AT21" s="39">
        <f t="shared" si="35"/>
        <v>16.8309444</v>
      </c>
      <c r="AU21" s="95">
        <f t="shared" si="36"/>
        <v>9.3685000000000009</v>
      </c>
      <c r="AV21" s="95">
        <f t="shared" si="37"/>
        <v>14.682313200000001</v>
      </c>
      <c r="AW21" s="38">
        <f t="shared" si="38"/>
        <v>7.4947999999999997</v>
      </c>
      <c r="AX21" s="38">
        <f t="shared" si="39"/>
        <v>11.745850560000001</v>
      </c>
      <c r="AY21" s="42">
        <f t="shared" si="40"/>
        <v>4.57</v>
      </c>
      <c r="AZ21" s="41">
        <f t="shared" si="41"/>
        <v>2.2850000000000001</v>
      </c>
      <c r="BA21" s="43">
        <f t="shared" si="42"/>
        <v>1.371</v>
      </c>
      <c r="BB21" s="46">
        <f t="shared" si="43"/>
        <v>0</v>
      </c>
      <c r="BC21" s="48">
        <f t="shared" si="44"/>
        <v>0.91400000000000003</v>
      </c>
      <c r="BD21" s="49">
        <f t="shared" si="45"/>
        <v>0.45700000000000002</v>
      </c>
      <c r="BE21" s="50">
        <f t="shared" si="46"/>
        <v>0.45700000000000002</v>
      </c>
      <c r="BF21" s="51">
        <f t="shared" si="47"/>
        <v>0.91400000000000003</v>
      </c>
      <c r="BG21" s="52">
        <f t="shared" si="48"/>
        <v>1.371</v>
      </c>
      <c r="BH21" s="5"/>
    </row>
    <row r="22" spans="1:60" s="12" customFormat="1" ht="25.15" customHeight="1" x14ac:dyDescent="0.25">
      <c r="A22" s="57" t="s">
        <v>135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>AK22</f>
        <v>0</v>
      </c>
      <c r="K22" s="81">
        <f>AL22</f>
        <v>0</v>
      </c>
      <c r="L22" s="28">
        <v>15</v>
      </c>
      <c r="M22" s="29">
        <f>SUM(B22:L22)</f>
        <v>45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15</v>
      </c>
      <c r="AP22" s="93">
        <f t="shared" si="31"/>
        <v>10.5</v>
      </c>
      <c r="AQ22" s="98">
        <f t="shared" si="32"/>
        <v>8.25</v>
      </c>
      <c r="AR22" s="99">
        <f t="shared" si="33"/>
        <v>13.5137881725</v>
      </c>
      <c r="AS22" s="94">
        <f t="shared" si="34"/>
        <v>7.05</v>
      </c>
      <c r="AT22" s="39">
        <f t="shared" si="35"/>
        <v>11.548146256500001</v>
      </c>
      <c r="AU22" s="95">
        <f t="shared" si="36"/>
        <v>6.1499999999999995</v>
      </c>
      <c r="AV22" s="95">
        <f t="shared" si="37"/>
        <v>10.073914819499999</v>
      </c>
      <c r="AW22" s="38">
        <f t="shared" si="38"/>
        <v>4.919999999999999</v>
      </c>
      <c r="AX22" s="38">
        <f t="shared" si="39"/>
        <v>8.0591318555999987</v>
      </c>
      <c r="AY22" s="42">
        <f t="shared" si="40"/>
        <v>3</v>
      </c>
      <c r="AZ22" s="41">
        <f t="shared" si="41"/>
        <v>1.5</v>
      </c>
      <c r="BA22" s="43">
        <f t="shared" si="42"/>
        <v>0.89999999999999991</v>
      </c>
      <c r="BB22" s="46">
        <f t="shared" si="43"/>
        <v>0</v>
      </c>
      <c r="BC22" s="48">
        <f t="shared" si="44"/>
        <v>0.6</v>
      </c>
      <c r="BD22" s="49">
        <f t="shared" si="45"/>
        <v>0.3</v>
      </c>
      <c r="BE22" s="50">
        <f t="shared" si="46"/>
        <v>0.3</v>
      </c>
      <c r="BF22" s="51">
        <f t="shared" si="47"/>
        <v>0.6</v>
      </c>
      <c r="BG22" s="52">
        <f t="shared" si="48"/>
        <v>0.89999999999999991</v>
      </c>
      <c r="BH22" s="5"/>
    </row>
    <row r="23" spans="1:60" s="12" customFormat="1" ht="25.15" customHeight="1" x14ac:dyDescent="0.25">
      <c r="A23" s="57" t="s">
        <v>165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v>4.8</v>
      </c>
      <c r="G23" s="27">
        <v>2.1</v>
      </c>
      <c r="H23" s="27">
        <v>3.9</v>
      </c>
      <c r="I23" s="81">
        <v>4</v>
      </c>
      <c r="J23" s="80">
        <f>AK23</f>
        <v>0</v>
      </c>
      <c r="K23" s="81">
        <f>AL23</f>
        <v>0</v>
      </c>
      <c r="L23" s="28">
        <f>AM23</f>
        <v>0</v>
      </c>
      <c r="M23" s="29">
        <f>SUM(B23:L23)</f>
        <v>44.8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22.4</v>
      </c>
      <c r="AP23" s="93">
        <f t="shared" si="31"/>
        <v>15.679999999999998</v>
      </c>
      <c r="AQ23" s="98">
        <f t="shared" si="32"/>
        <v>12.319999999999999</v>
      </c>
      <c r="AR23" s="99">
        <f t="shared" si="33"/>
        <v>18.920353759999998</v>
      </c>
      <c r="AS23" s="94">
        <f t="shared" si="34"/>
        <v>10.527999999999999</v>
      </c>
      <c r="AT23" s="39">
        <f t="shared" si="35"/>
        <v>16.168302303999997</v>
      </c>
      <c r="AU23" s="95">
        <f t="shared" si="36"/>
        <v>9.1839999999999993</v>
      </c>
      <c r="AV23" s="95">
        <f t="shared" si="37"/>
        <v>14.104263711999998</v>
      </c>
      <c r="AW23" s="38">
        <f t="shared" si="38"/>
        <v>7.3471999999999982</v>
      </c>
      <c r="AX23" s="38">
        <f t="shared" si="39"/>
        <v>11.283410969599997</v>
      </c>
      <c r="AY23" s="42">
        <f t="shared" si="40"/>
        <v>4.4799999999999995</v>
      </c>
      <c r="AZ23" s="41">
        <f t="shared" si="41"/>
        <v>2.2399999999999998</v>
      </c>
      <c r="BA23" s="43">
        <f t="shared" si="42"/>
        <v>1.3439999999999999</v>
      </c>
      <c r="BB23" s="46">
        <f t="shared" si="43"/>
        <v>0</v>
      </c>
      <c r="BC23" s="48">
        <f t="shared" si="44"/>
        <v>0.89599999999999991</v>
      </c>
      <c r="BD23" s="49">
        <f t="shared" si="45"/>
        <v>0.44799999999999995</v>
      </c>
      <c r="BE23" s="50">
        <f t="shared" si="46"/>
        <v>0.44799999999999995</v>
      </c>
      <c r="BF23" s="51">
        <f t="shared" si="47"/>
        <v>0.89599999999999991</v>
      </c>
      <c r="BG23" s="52">
        <f t="shared" si="48"/>
        <v>1.3439999999999999</v>
      </c>
      <c r="BH23" s="5"/>
    </row>
    <row r="24" spans="1:60" s="12" customFormat="1" ht="25.15" customHeight="1" x14ac:dyDescent="0.25">
      <c r="A24" s="57" t="s">
        <v>153</v>
      </c>
      <c r="B24" s="27">
        <v>30</v>
      </c>
      <c r="C24" s="27">
        <f>X24</f>
        <v>0</v>
      </c>
      <c r="D24" s="27">
        <f>Z24</f>
        <v>0</v>
      </c>
      <c r="E24" s="27">
        <f>AB24</f>
        <v>0</v>
      </c>
      <c r="F24" s="27">
        <f>AD24</f>
        <v>0</v>
      </c>
      <c r="G24" s="27">
        <v>1.8</v>
      </c>
      <c r="H24" s="27">
        <v>1.4</v>
      </c>
      <c r="I24" s="81">
        <v>4</v>
      </c>
      <c r="J24" s="80">
        <f>AK24</f>
        <v>0</v>
      </c>
      <c r="K24" s="81">
        <f>AL24</f>
        <v>0</v>
      </c>
      <c r="L24" s="28">
        <v>7.06</v>
      </c>
      <c r="M24" s="29">
        <f>SUM(B24:L24)</f>
        <v>44.260000000000005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18.600000000000001</v>
      </c>
      <c r="AP24" s="93">
        <f t="shared" si="31"/>
        <v>13.020000000000001</v>
      </c>
      <c r="AQ24" s="98">
        <f t="shared" si="32"/>
        <v>10.230000000000002</v>
      </c>
      <c r="AR24" s="99">
        <f t="shared" si="33"/>
        <v>16.181510209920006</v>
      </c>
      <c r="AS24" s="94">
        <f t="shared" si="34"/>
        <v>8.7420000000000009</v>
      </c>
      <c r="AT24" s="39">
        <f t="shared" si="35"/>
        <v>13.827835997568002</v>
      </c>
      <c r="AU24" s="95">
        <f t="shared" si="36"/>
        <v>7.6260000000000012</v>
      </c>
      <c r="AV24" s="95">
        <f t="shared" si="37"/>
        <v>12.062580338304002</v>
      </c>
      <c r="AW24" s="38">
        <f t="shared" si="38"/>
        <v>6.1008000000000004</v>
      </c>
      <c r="AX24" s="38">
        <f t="shared" si="39"/>
        <v>9.6500642706432007</v>
      </c>
      <c r="AY24" s="42">
        <f t="shared" si="40"/>
        <v>3.7200000000000006</v>
      </c>
      <c r="AZ24" s="41">
        <f t="shared" si="41"/>
        <v>1.8600000000000003</v>
      </c>
      <c r="BA24" s="43">
        <f t="shared" si="42"/>
        <v>1.1160000000000001</v>
      </c>
      <c r="BB24" s="46">
        <f t="shared" si="43"/>
        <v>0</v>
      </c>
      <c r="BC24" s="48">
        <f t="shared" si="44"/>
        <v>0.74400000000000011</v>
      </c>
      <c r="BD24" s="49">
        <f t="shared" si="45"/>
        <v>0.37200000000000005</v>
      </c>
      <c r="BE24" s="50">
        <f t="shared" si="46"/>
        <v>0.37200000000000005</v>
      </c>
      <c r="BF24" s="51">
        <f t="shared" si="47"/>
        <v>0.74400000000000011</v>
      </c>
      <c r="BG24" s="52">
        <f t="shared" si="48"/>
        <v>1.1160000000000001</v>
      </c>
      <c r="BH24" s="5"/>
    </row>
    <row r="25" spans="1:60" s="12" customFormat="1" ht="25.15" customHeight="1" x14ac:dyDescent="0.25">
      <c r="A25" s="57" t="s">
        <v>75</v>
      </c>
      <c r="B25" s="27">
        <v>24.8</v>
      </c>
      <c r="C25" s="27">
        <f>X25</f>
        <v>0</v>
      </c>
      <c r="D25" s="27">
        <f>Z25</f>
        <v>0</v>
      </c>
      <c r="E25" s="27">
        <v>1.65</v>
      </c>
      <c r="F25" s="27">
        <f>AD25</f>
        <v>0</v>
      </c>
      <c r="G25" s="27">
        <v>1.8</v>
      </c>
      <c r="H25" s="27">
        <v>4.0999999999999996</v>
      </c>
      <c r="I25" s="81">
        <v>4</v>
      </c>
      <c r="J25" s="80">
        <f>AK25</f>
        <v>0</v>
      </c>
      <c r="K25" s="81">
        <f>AL25</f>
        <v>0</v>
      </c>
      <c r="L25" s="28">
        <v>7.27</v>
      </c>
      <c r="M25" s="29">
        <f>SUM(B25:L25)</f>
        <v>43.620000000000005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18.175000000000004</v>
      </c>
      <c r="AP25" s="93">
        <f t="shared" si="31"/>
        <v>12.722500000000004</v>
      </c>
      <c r="AQ25" s="98">
        <f t="shared" si="32"/>
        <v>9.9962500000000034</v>
      </c>
      <c r="AR25" s="99">
        <f t="shared" si="33"/>
        <v>17.155668211000005</v>
      </c>
      <c r="AS25" s="94">
        <f t="shared" si="34"/>
        <v>8.5422500000000028</v>
      </c>
      <c r="AT25" s="39">
        <f t="shared" si="35"/>
        <v>14.660298289400004</v>
      </c>
      <c r="AU25" s="95">
        <f t="shared" si="36"/>
        <v>7.4517500000000023</v>
      </c>
      <c r="AV25" s="95">
        <f t="shared" si="37"/>
        <v>12.788770848200004</v>
      </c>
      <c r="AW25" s="38">
        <f t="shared" si="38"/>
        <v>5.9614000000000011</v>
      </c>
      <c r="AX25" s="38">
        <f t="shared" si="39"/>
        <v>10.231016678560003</v>
      </c>
      <c r="AY25" s="42">
        <f t="shared" si="40"/>
        <v>3.6350000000000011</v>
      </c>
      <c r="AZ25" s="41">
        <f t="shared" si="41"/>
        <v>1.8175000000000006</v>
      </c>
      <c r="BA25" s="43">
        <f t="shared" si="42"/>
        <v>1.0905000000000002</v>
      </c>
      <c r="BB25" s="46">
        <f t="shared" si="43"/>
        <v>0</v>
      </c>
      <c r="BC25" s="48">
        <f t="shared" si="44"/>
        <v>0.7270000000000002</v>
      </c>
      <c r="BD25" s="49">
        <f t="shared" si="45"/>
        <v>0.3635000000000001</v>
      </c>
      <c r="BE25" s="50">
        <f t="shared" si="46"/>
        <v>0.3635000000000001</v>
      </c>
      <c r="BF25" s="51">
        <f t="shared" si="47"/>
        <v>0.7270000000000002</v>
      </c>
      <c r="BG25" s="52">
        <f t="shared" si="48"/>
        <v>1.0905000000000002</v>
      </c>
      <c r="BH25" s="5"/>
    </row>
    <row r="26" spans="1:60" s="12" customFormat="1" ht="25.15" customHeight="1" x14ac:dyDescent="0.25">
      <c r="A26" s="57" t="s">
        <v>141</v>
      </c>
      <c r="B26" s="27">
        <v>30</v>
      </c>
      <c r="C26" s="27">
        <f>X26</f>
        <v>0</v>
      </c>
      <c r="D26" s="27">
        <f>Z26</f>
        <v>0</v>
      </c>
      <c r="E26" s="27">
        <f>AB26</f>
        <v>0</v>
      </c>
      <c r="F26" s="27">
        <f>AD26</f>
        <v>0</v>
      </c>
      <c r="G26" s="27">
        <f>AF26</f>
        <v>0</v>
      </c>
      <c r="H26" s="27">
        <v>5.4</v>
      </c>
      <c r="I26" s="81">
        <f>AJ26</f>
        <v>0</v>
      </c>
      <c r="J26" s="80">
        <f>AK26</f>
        <v>0</v>
      </c>
      <c r="K26" s="81">
        <f>AL26</f>
        <v>0</v>
      </c>
      <c r="L26" s="28">
        <v>7.08</v>
      </c>
      <c r="M26" s="29">
        <f>SUM(B26:L26)</f>
        <v>42.48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17.7</v>
      </c>
      <c r="AP26" s="93">
        <f t="shared" si="31"/>
        <v>12.389999999999999</v>
      </c>
      <c r="AQ26" s="98">
        <f t="shared" si="32"/>
        <v>9.7349999999999994</v>
      </c>
      <c r="AR26" s="99">
        <f t="shared" si="33"/>
        <v>14.518881013064998</v>
      </c>
      <c r="AS26" s="94">
        <f t="shared" si="34"/>
        <v>8.3189999999999991</v>
      </c>
      <c r="AT26" s="39">
        <f t="shared" si="35"/>
        <v>12.407043774801</v>
      </c>
      <c r="AU26" s="95">
        <f t="shared" si="36"/>
        <v>7.2569999999999997</v>
      </c>
      <c r="AV26" s="95">
        <f t="shared" si="37"/>
        <v>10.823165846102999</v>
      </c>
      <c r="AW26" s="38">
        <f t="shared" si="38"/>
        <v>5.8055999999999992</v>
      </c>
      <c r="AX26" s="38">
        <f t="shared" si="39"/>
        <v>8.6585326768823982</v>
      </c>
      <c r="AY26" s="42">
        <f t="shared" si="40"/>
        <v>3.54</v>
      </c>
      <c r="AZ26" s="41">
        <f t="shared" si="41"/>
        <v>1.77</v>
      </c>
      <c r="BA26" s="43">
        <f t="shared" si="42"/>
        <v>1.0619999999999998</v>
      </c>
      <c r="BB26" s="46">
        <f t="shared" si="43"/>
        <v>0</v>
      </c>
      <c r="BC26" s="48">
        <f t="shared" si="44"/>
        <v>0.70799999999999996</v>
      </c>
      <c r="BD26" s="49">
        <f t="shared" si="45"/>
        <v>0.35399999999999998</v>
      </c>
      <c r="BE26" s="50">
        <f t="shared" si="46"/>
        <v>0.35399999999999998</v>
      </c>
      <c r="BF26" s="51">
        <f t="shared" si="47"/>
        <v>0.70799999999999996</v>
      </c>
      <c r="BG26" s="52">
        <f t="shared" si="48"/>
        <v>1.0619999999999998</v>
      </c>
      <c r="BH26" s="5"/>
    </row>
    <row r="27" spans="1:60" s="12" customFormat="1" ht="25.15" customHeight="1" x14ac:dyDescent="0.25">
      <c r="A27" s="57" t="s">
        <v>139</v>
      </c>
      <c r="B27" s="27">
        <v>26.4</v>
      </c>
      <c r="C27" s="27">
        <v>3</v>
      </c>
      <c r="D27" s="27">
        <f>Z27</f>
        <v>0</v>
      </c>
      <c r="E27" s="27">
        <f>AB27</f>
        <v>0</v>
      </c>
      <c r="F27" s="27">
        <f>AD27</f>
        <v>0</v>
      </c>
      <c r="G27" s="27">
        <v>1.8</v>
      </c>
      <c r="H27" s="27">
        <v>0.1</v>
      </c>
      <c r="I27" s="81">
        <v>4</v>
      </c>
      <c r="J27" s="80">
        <f>AK27</f>
        <v>0</v>
      </c>
      <c r="K27" s="81">
        <f>AL27</f>
        <v>0</v>
      </c>
      <c r="L27" s="28">
        <v>6.84</v>
      </c>
      <c r="M27" s="29">
        <f>SUM(B27:L27)</f>
        <v>42.14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17.649999999999999</v>
      </c>
      <c r="AP27" s="93">
        <f t="shared" si="31"/>
        <v>12.354999999999999</v>
      </c>
      <c r="AQ27" s="98">
        <f t="shared" si="32"/>
        <v>9.7074999999999996</v>
      </c>
      <c r="AR27" s="99">
        <f t="shared" si="33"/>
        <v>16.386384877279998</v>
      </c>
      <c r="AS27" s="94">
        <f t="shared" si="34"/>
        <v>8.2954999999999988</v>
      </c>
      <c r="AT27" s="39">
        <f t="shared" si="35"/>
        <v>14.002910713311998</v>
      </c>
      <c r="AU27" s="95">
        <f t="shared" si="36"/>
        <v>7.2364999999999995</v>
      </c>
      <c r="AV27" s="95">
        <f t="shared" si="37"/>
        <v>12.215305090335999</v>
      </c>
      <c r="AW27" s="38">
        <f t="shared" si="38"/>
        <v>5.7891999999999992</v>
      </c>
      <c r="AX27" s="38">
        <f t="shared" si="39"/>
        <v>9.7722440722687978</v>
      </c>
      <c r="AY27" s="42">
        <f t="shared" si="40"/>
        <v>3.53</v>
      </c>
      <c r="AZ27" s="41">
        <f t="shared" si="41"/>
        <v>1.7649999999999999</v>
      </c>
      <c r="BA27" s="43">
        <f t="shared" si="42"/>
        <v>1.0589999999999999</v>
      </c>
      <c r="BB27" s="46">
        <f t="shared" si="43"/>
        <v>0</v>
      </c>
      <c r="BC27" s="48">
        <f t="shared" si="44"/>
        <v>0.70599999999999996</v>
      </c>
      <c r="BD27" s="49">
        <f t="shared" si="45"/>
        <v>0.35299999999999998</v>
      </c>
      <c r="BE27" s="50">
        <f t="shared" si="46"/>
        <v>0.35299999999999998</v>
      </c>
      <c r="BF27" s="51">
        <f t="shared" si="47"/>
        <v>0.70599999999999996</v>
      </c>
      <c r="BG27" s="52">
        <f t="shared" si="48"/>
        <v>1.0589999999999999</v>
      </c>
      <c r="BH27" s="5"/>
    </row>
    <row r="28" spans="1:60" s="12" customFormat="1" ht="25.15" customHeight="1" x14ac:dyDescent="0.25">
      <c r="A28" s="57" t="s">
        <v>92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f>AF28</f>
        <v>0</v>
      </c>
      <c r="H28" s="27">
        <v>1.1000000000000001</v>
      </c>
      <c r="I28" s="81">
        <v>4</v>
      </c>
      <c r="J28" s="80">
        <f>AK28</f>
        <v>0</v>
      </c>
      <c r="K28" s="81">
        <f>AL28</f>
        <v>0</v>
      </c>
      <c r="L28" s="28">
        <v>6.89</v>
      </c>
      <c r="M28" s="29">
        <f>SUM(B28:L28)</f>
        <v>41.99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17.55</v>
      </c>
      <c r="AP28" s="93">
        <f t="shared" si="31"/>
        <v>12.285000000000002</v>
      </c>
      <c r="AQ28" s="98">
        <f t="shared" si="32"/>
        <v>9.6525000000000016</v>
      </c>
      <c r="AR28" s="99">
        <f t="shared" si="33"/>
        <v>15.332210083681925</v>
      </c>
      <c r="AS28" s="94">
        <f t="shared" si="34"/>
        <v>8.2484999999999999</v>
      </c>
      <c r="AT28" s="39">
        <f t="shared" si="35"/>
        <v>13.10207043514637</v>
      </c>
      <c r="AU28" s="95">
        <f t="shared" si="36"/>
        <v>7.1955000000000009</v>
      </c>
      <c r="AV28" s="95">
        <f t="shared" si="37"/>
        <v>11.429465698744707</v>
      </c>
      <c r="AW28" s="38">
        <f t="shared" si="38"/>
        <v>5.7564000000000002</v>
      </c>
      <c r="AX28" s="38">
        <f t="shared" si="39"/>
        <v>9.1435725589957642</v>
      </c>
      <c r="AY28" s="42">
        <f t="shared" si="40"/>
        <v>3.5100000000000002</v>
      </c>
      <c r="AZ28" s="41">
        <f t="shared" si="41"/>
        <v>1.7550000000000001</v>
      </c>
      <c r="BA28" s="43">
        <f t="shared" si="42"/>
        <v>1.0530000000000002</v>
      </c>
      <c r="BB28" s="46">
        <f t="shared" si="43"/>
        <v>0</v>
      </c>
      <c r="BC28" s="48">
        <f t="shared" si="44"/>
        <v>0.70200000000000007</v>
      </c>
      <c r="BD28" s="49">
        <f t="shared" si="45"/>
        <v>0.35100000000000003</v>
      </c>
      <c r="BE28" s="50">
        <f t="shared" si="46"/>
        <v>0.35100000000000003</v>
      </c>
      <c r="BF28" s="51">
        <f t="shared" si="47"/>
        <v>0.70200000000000007</v>
      </c>
      <c r="BG28" s="52">
        <f t="shared" si="48"/>
        <v>1.0530000000000002</v>
      </c>
      <c r="BH28" s="5"/>
    </row>
    <row r="29" spans="1:60" s="12" customFormat="1" ht="25.15" customHeight="1" x14ac:dyDescent="0.25">
      <c r="A29" s="57" t="s">
        <v>104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v>3.6</v>
      </c>
      <c r="H29" s="27">
        <f>AI29</f>
        <v>0</v>
      </c>
      <c r="I29" s="81">
        <f>AJ29</f>
        <v>0</v>
      </c>
      <c r="J29" s="80">
        <f>AK29</f>
        <v>0</v>
      </c>
      <c r="K29" s="81">
        <f>AL29</f>
        <v>0</v>
      </c>
      <c r="L29" s="28">
        <v>8.33</v>
      </c>
      <c r="M29" s="29">
        <f>SUM(B29:L29)</f>
        <v>41.93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16.8</v>
      </c>
      <c r="AP29" s="93">
        <f t="shared" si="31"/>
        <v>11.760000000000002</v>
      </c>
      <c r="AQ29" s="98">
        <f t="shared" si="32"/>
        <v>9.24</v>
      </c>
      <c r="AR29" s="99">
        <f t="shared" si="33"/>
        <v>15.004304518896003</v>
      </c>
      <c r="AS29" s="94">
        <f t="shared" si="34"/>
        <v>7.8960000000000008</v>
      </c>
      <c r="AT29" s="39">
        <f t="shared" si="35"/>
        <v>12.821860225238403</v>
      </c>
      <c r="AU29" s="95">
        <f t="shared" si="36"/>
        <v>6.8880000000000008</v>
      </c>
      <c r="AV29" s="95">
        <f t="shared" si="37"/>
        <v>11.185027004995202</v>
      </c>
      <c r="AW29" s="38">
        <f t="shared" si="38"/>
        <v>5.5103999999999997</v>
      </c>
      <c r="AX29" s="38">
        <f t="shared" si="39"/>
        <v>8.9480216039961604</v>
      </c>
      <c r="AY29" s="42">
        <f t="shared" si="40"/>
        <v>3.3600000000000003</v>
      </c>
      <c r="AZ29" s="41">
        <f t="shared" si="41"/>
        <v>1.6800000000000002</v>
      </c>
      <c r="BA29" s="43">
        <f t="shared" si="42"/>
        <v>1.008</v>
      </c>
      <c r="BB29" s="46">
        <f t="shared" si="43"/>
        <v>0</v>
      </c>
      <c r="BC29" s="48">
        <f t="shared" si="44"/>
        <v>0.67200000000000004</v>
      </c>
      <c r="BD29" s="49">
        <f t="shared" si="45"/>
        <v>0.33600000000000002</v>
      </c>
      <c r="BE29" s="50">
        <f t="shared" si="46"/>
        <v>0.33600000000000002</v>
      </c>
      <c r="BF29" s="51">
        <f t="shared" si="47"/>
        <v>0.67200000000000004</v>
      </c>
      <c r="BG29" s="52">
        <f t="shared" si="48"/>
        <v>1.008</v>
      </c>
      <c r="BH29" s="5"/>
    </row>
    <row r="30" spans="1:60" s="12" customFormat="1" ht="25.15" customHeight="1" x14ac:dyDescent="0.25">
      <c r="A30" s="57" t="s">
        <v>160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6</v>
      </c>
      <c r="I30" s="81">
        <f>AJ30</f>
        <v>0</v>
      </c>
      <c r="J30" s="80">
        <f>AK30</f>
        <v>0</v>
      </c>
      <c r="K30" s="81">
        <f>AL30</f>
        <v>0</v>
      </c>
      <c r="L30" s="28">
        <v>5.9</v>
      </c>
      <c r="M30" s="29">
        <f>SUM(B30:L30)</f>
        <v>41.9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18</v>
      </c>
      <c r="AP30" s="93">
        <f t="shared" si="31"/>
        <v>12.6</v>
      </c>
      <c r="AQ30" s="98">
        <f t="shared" si="32"/>
        <v>9.9</v>
      </c>
      <c r="AR30" s="99">
        <f t="shared" si="33"/>
        <v>15.126797164703399</v>
      </c>
      <c r="AS30" s="94">
        <f t="shared" si="34"/>
        <v>8.4599999999999991</v>
      </c>
      <c r="AT30" s="39">
        <f t="shared" si="35"/>
        <v>12.92653575892836</v>
      </c>
      <c r="AU30" s="95">
        <f t="shared" si="36"/>
        <v>7.38</v>
      </c>
      <c r="AV30" s="95">
        <f t="shared" si="37"/>
        <v>11.276339704597079</v>
      </c>
      <c r="AW30" s="38">
        <f t="shared" si="38"/>
        <v>5.903999999999999</v>
      </c>
      <c r="AX30" s="38">
        <f t="shared" si="39"/>
        <v>9.0210717636776625</v>
      </c>
      <c r="AY30" s="42">
        <f t="shared" si="40"/>
        <v>3.5999999999999996</v>
      </c>
      <c r="AZ30" s="41">
        <f t="shared" si="41"/>
        <v>1.7999999999999998</v>
      </c>
      <c r="BA30" s="43">
        <f t="shared" si="42"/>
        <v>1.08</v>
      </c>
      <c r="BB30" s="46">
        <f t="shared" si="43"/>
        <v>0</v>
      </c>
      <c r="BC30" s="48">
        <f t="shared" si="44"/>
        <v>0.72</v>
      </c>
      <c r="BD30" s="49">
        <f t="shared" si="45"/>
        <v>0.36</v>
      </c>
      <c r="BE30" s="50">
        <f t="shared" si="46"/>
        <v>0.36</v>
      </c>
      <c r="BF30" s="51">
        <f t="shared" si="47"/>
        <v>0.72</v>
      </c>
      <c r="BG30" s="52">
        <f t="shared" si="48"/>
        <v>1.08</v>
      </c>
      <c r="BH30" s="5"/>
    </row>
    <row r="31" spans="1:60" s="12" customFormat="1" ht="25.15" customHeight="1" x14ac:dyDescent="0.25">
      <c r="A31" s="57" t="s">
        <v>96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f>AF31</f>
        <v>0</v>
      </c>
      <c r="H31" s="27">
        <v>4</v>
      </c>
      <c r="I31" s="81">
        <f>AJ31</f>
        <v>0</v>
      </c>
      <c r="J31" s="80">
        <f>AK31</f>
        <v>0</v>
      </c>
      <c r="K31" s="81">
        <f>AL31</f>
        <v>0</v>
      </c>
      <c r="L31" s="28">
        <v>7.41</v>
      </c>
      <c r="M31" s="29">
        <f>SUM(B31:L31)</f>
        <v>41.41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17</v>
      </c>
      <c r="AP31" s="93">
        <f t="shared" si="31"/>
        <v>11.9</v>
      </c>
      <c r="AQ31" s="98">
        <f t="shared" si="32"/>
        <v>9.3500000000000014</v>
      </c>
      <c r="AR31" s="99">
        <f t="shared" si="33"/>
        <v>14.9213708582752</v>
      </c>
      <c r="AS31" s="94">
        <f t="shared" si="34"/>
        <v>7.99</v>
      </c>
      <c r="AT31" s="39">
        <f t="shared" si="35"/>
        <v>12.750989642526079</v>
      </c>
      <c r="AU31" s="95">
        <f t="shared" si="36"/>
        <v>6.9700000000000006</v>
      </c>
      <c r="AV31" s="95">
        <f t="shared" si="37"/>
        <v>11.123203730714241</v>
      </c>
      <c r="AW31" s="38">
        <f t="shared" si="38"/>
        <v>5.5759999999999996</v>
      </c>
      <c r="AX31" s="38">
        <f t="shared" si="39"/>
        <v>8.8985629845713916</v>
      </c>
      <c r="AY31" s="42">
        <f t="shared" si="40"/>
        <v>3.4000000000000004</v>
      </c>
      <c r="AZ31" s="41">
        <f t="shared" si="41"/>
        <v>1.7000000000000002</v>
      </c>
      <c r="BA31" s="43">
        <f t="shared" si="42"/>
        <v>1.02</v>
      </c>
      <c r="BB31" s="46">
        <f t="shared" si="43"/>
        <v>0</v>
      </c>
      <c r="BC31" s="48">
        <f t="shared" si="44"/>
        <v>0.68</v>
      </c>
      <c r="BD31" s="49">
        <f t="shared" si="45"/>
        <v>0.34</v>
      </c>
      <c r="BE31" s="50">
        <f t="shared" si="46"/>
        <v>0.34</v>
      </c>
      <c r="BF31" s="51">
        <f t="shared" si="47"/>
        <v>0.68</v>
      </c>
      <c r="BG31" s="52">
        <f t="shared" si="48"/>
        <v>1.02</v>
      </c>
      <c r="BH31" s="5"/>
    </row>
    <row r="32" spans="1:60" s="12" customFormat="1" ht="25.15" customHeight="1" x14ac:dyDescent="0.25">
      <c r="A32" s="57" t="s">
        <v>106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v>3.6</v>
      </c>
      <c r="H32" s="27">
        <v>3.3</v>
      </c>
      <c r="I32" s="81">
        <v>4</v>
      </c>
      <c r="J32" s="80">
        <f>AK32</f>
        <v>0</v>
      </c>
      <c r="K32" s="81">
        <f>AL32</f>
        <v>0</v>
      </c>
      <c r="L32" s="28">
        <f>AM32</f>
        <v>0</v>
      </c>
      <c r="M32" s="29">
        <f>SUM(B32:L32)</f>
        <v>40.9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20.45</v>
      </c>
      <c r="AP32" s="93">
        <f t="shared" si="31"/>
        <v>14.315</v>
      </c>
      <c r="AQ32" s="98">
        <f t="shared" si="32"/>
        <v>11.247499999999999</v>
      </c>
      <c r="AR32" s="99">
        <f t="shared" si="33"/>
        <v>17.518373924225905</v>
      </c>
      <c r="AS32" s="94">
        <f t="shared" si="34"/>
        <v>9.6114999999999995</v>
      </c>
      <c r="AT32" s="39">
        <f t="shared" si="35"/>
        <v>14.970246807974863</v>
      </c>
      <c r="AU32" s="95">
        <f t="shared" si="36"/>
        <v>8.3844999999999992</v>
      </c>
      <c r="AV32" s="95">
        <f t="shared" si="37"/>
        <v>13.059151470786585</v>
      </c>
      <c r="AW32" s="38">
        <f t="shared" si="38"/>
        <v>6.7075999999999993</v>
      </c>
      <c r="AX32" s="38">
        <f t="shared" si="39"/>
        <v>10.447321176629266</v>
      </c>
      <c r="AY32" s="42">
        <f t="shared" si="40"/>
        <v>4.09</v>
      </c>
      <c r="AZ32" s="41">
        <f t="shared" si="41"/>
        <v>2.0449999999999999</v>
      </c>
      <c r="BA32" s="43">
        <f t="shared" si="42"/>
        <v>1.2269999999999999</v>
      </c>
      <c r="BB32" s="46">
        <f t="shared" si="43"/>
        <v>0</v>
      </c>
      <c r="BC32" s="48">
        <f t="shared" si="44"/>
        <v>0.81799999999999995</v>
      </c>
      <c r="BD32" s="49">
        <f t="shared" si="45"/>
        <v>0.40899999999999997</v>
      </c>
      <c r="BE32" s="50">
        <f t="shared" si="46"/>
        <v>0.40899999999999997</v>
      </c>
      <c r="BF32" s="51">
        <f t="shared" si="47"/>
        <v>0.81799999999999995</v>
      </c>
      <c r="BG32" s="52">
        <f t="shared" si="48"/>
        <v>1.2269999999999999</v>
      </c>
      <c r="BH32" s="5"/>
    </row>
    <row r="33" spans="1:60" s="12" customFormat="1" ht="25.15" customHeight="1" x14ac:dyDescent="0.25">
      <c r="A33" s="57" t="s">
        <v>86</v>
      </c>
      <c r="B33" s="27">
        <v>30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3.3</v>
      </c>
      <c r="I33" s="81">
        <f>AJ33</f>
        <v>0</v>
      </c>
      <c r="J33" s="80">
        <f>AK33</f>
        <v>0</v>
      </c>
      <c r="K33" s="81">
        <f>AL33</f>
        <v>0</v>
      </c>
      <c r="L33" s="28">
        <v>6.62</v>
      </c>
      <c r="M33" s="29">
        <f>SUM(B33:L33)</f>
        <v>39.919999999999995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16.649999999999999</v>
      </c>
      <c r="AP33" s="93">
        <f t="shared" si="31"/>
        <v>11.654999999999999</v>
      </c>
      <c r="AQ33" s="98">
        <f t="shared" si="32"/>
        <v>9.1574999999999989</v>
      </c>
      <c r="AR33" s="99">
        <f t="shared" si="33"/>
        <v>14.153933404792367</v>
      </c>
      <c r="AS33" s="94">
        <f t="shared" si="34"/>
        <v>7.825499999999999</v>
      </c>
      <c r="AT33" s="39">
        <f t="shared" si="35"/>
        <v>12.095179455004388</v>
      </c>
      <c r="AU33" s="95">
        <f t="shared" si="36"/>
        <v>6.8264999999999993</v>
      </c>
      <c r="AV33" s="95">
        <f t="shared" si="37"/>
        <v>10.551113992663401</v>
      </c>
      <c r="AW33" s="38">
        <f t="shared" si="38"/>
        <v>5.4611999999999989</v>
      </c>
      <c r="AX33" s="38">
        <f t="shared" si="39"/>
        <v>8.440891194130721</v>
      </c>
      <c r="AY33" s="42">
        <f t="shared" si="40"/>
        <v>3.3299999999999996</v>
      </c>
      <c r="AZ33" s="41">
        <f t="shared" si="41"/>
        <v>1.6649999999999998</v>
      </c>
      <c r="BA33" s="43">
        <f t="shared" si="42"/>
        <v>0.99899999999999989</v>
      </c>
      <c r="BB33" s="46">
        <f t="shared" si="43"/>
        <v>0</v>
      </c>
      <c r="BC33" s="48">
        <f t="shared" si="44"/>
        <v>0.66599999999999993</v>
      </c>
      <c r="BD33" s="49">
        <f t="shared" si="45"/>
        <v>0.33299999999999996</v>
      </c>
      <c r="BE33" s="50">
        <f t="shared" si="46"/>
        <v>0.33299999999999996</v>
      </c>
      <c r="BF33" s="51">
        <f t="shared" si="47"/>
        <v>0.66599999999999993</v>
      </c>
      <c r="BG33" s="52">
        <f t="shared" si="48"/>
        <v>0.99899999999999989</v>
      </c>
      <c r="BH33" s="5"/>
    </row>
    <row r="34" spans="1:60" s="12" customFormat="1" ht="25.15" customHeight="1" x14ac:dyDescent="0.25">
      <c r="A34" s="57" t="s">
        <v>101</v>
      </c>
      <c r="B34" s="27">
        <v>26.8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2.7</v>
      </c>
      <c r="I34" s="81">
        <f>AJ34</f>
        <v>0</v>
      </c>
      <c r="J34" s="80">
        <f>AK34</f>
        <v>0</v>
      </c>
      <c r="K34" s="81">
        <f>AL34</f>
        <v>0</v>
      </c>
      <c r="L34" s="28">
        <v>10.32</v>
      </c>
      <c r="M34" s="29">
        <f>SUM(B34:L34)</f>
        <v>39.82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14.75</v>
      </c>
      <c r="AP34" s="93">
        <f t="shared" si="31"/>
        <v>10.324999999999999</v>
      </c>
      <c r="AQ34" s="98">
        <f t="shared" si="32"/>
        <v>8.1124999999999989</v>
      </c>
      <c r="AR34" s="99">
        <f t="shared" si="33"/>
        <v>12.574905163587502</v>
      </c>
      <c r="AS34" s="94">
        <f t="shared" si="34"/>
        <v>6.9324999999999992</v>
      </c>
      <c r="AT34" s="39">
        <f t="shared" si="35"/>
        <v>10.745828048883865</v>
      </c>
      <c r="AU34" s="95">
        <f t="shared" si="36"/>
        <v>6.0474999999999994</v>
      </c>
      <c r="AV34" s="95">
        <f t="shared" si="37"/>
        <v>9.3740202128561378</v>
      </c>
      <c r="AW34" s="38">
        <f t="shared" si="38"/>
        <v>4.8379999999999992</v>
      </c>
      <c r="AX34" s="38">
        <f t="shared" si="39"/>
        <v>7.4992161702849094</v>
      </c>
      <c r="AY34" s="42">
        <f t="shared" si="40"/>
        <v>2.9499999999999997</v>
      </c>
      <c r="AZ34" s="41">
        <f t="shared" si="41"/>
        <v>1.4749999999999999</v>
      </c>
      <c r="BA34" s="43">
        <f t="shared" si="42"/>
        <v>0.88500000000000001</v>
      </c>
      <c r="BB34" s="46">
        <f t="shared" si="43"/>
        <v>0</v>
      </c>
      <c r="BC34" s="48">
        <f t="shared" si="44"/>
        <v>0.59</v>
      </c>
      <c r="BD34" s="49">
        <f t="shared" si="45"/>
        <v>0.29499999999999998</v>
      </c>
      <c r="BE34" s="50">
        <f t="shared" si="46"/>
        <v>0.29499999999999998</v>
      </c>
      <c r="BF34" s="51">
        <f t="shared" si="47"/>
        <v>0.59</v>
      </c>
      <c r="BG34" s="52">
        <f t="shared" si="48"/>
        <v>0.88500000000000001</v>
      </c>
      <c r="BH34" s="5"/>
    </row>
    <row r="35" spans="1:60" s="12" customFormat="1" ht="25.15" customHeight="1" x14ac:dyDescent="0.25">
      <c r="A35" s="57" t="s">
        <v>93</v>
      </c>
      <c r="B35" s="27">
        <v>24.8</v>
      </c>
      <c r="C35" s="27">
        <f>X35</f>
        <v>0</v>
      </c>
      <c r="D35" s="27">
        <f>Z35</f>
        <v>0</v>
      </c>
      <c r="E35" s="27">
        <f>AB35</f>
        <v>0</v>
      </c>
      <c r="F35" s="27">
        <f>AD35</f>
        <v>0</v>
      </c>
      <c r="G35" s="27">
        <f>AF35</f>
        <v>0</v>
      </c>
      <c r="H35" s="27">
        <v>4.4000000000000004</v>
      </c>
      <c r="I35" s="81">
        <f>AJ35</f>
        <v>0</v>
      </c>
      <c r="J35" s="80">
        <f>AK35</f>
        <v>0</v>
      </c>
      <c r="K35" s="81">
        <f>AL35</f>
        <v>0</v>
      </c>
      <c r="L35" s="28">
        <v>10.220000000000001</v>
      </c>
      <c r="M35" s="29">
        <f>SUM(B35:L35)</f>
        <v>39.42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14.600000000000001</v>
      </c>
      <c r="AP35" s="93">
        <f t="shared" si="31"/>
        <v>10.220000000000001</v>
      </c>
      <c r="AQ35" s="98">
        <f t="shared" si="32"/>
        <v>8.0300000000000011</v>
      </c>
      <c r="AR35" s="99">
        <f t="shared" si="33"/>
        <v>12.38704029061636</v>
      </c>
      <c r="AS35" s="94">
        <f t="shared" si="34"/>
        <v>6.862000000000001</v>
      </c>
      <c r="AT35" s="39">
        <f t="shared" si="35"/>
        <v>10.585288975617617</v>
      </c>
      <c r="AU35" s="95">
        <f t="shared" si="36"/>
        <v>5.9860000000000007</v>
      </c>
      <c r="AV35" s="95">
        <f t="shared" si="37"/>
        <v>9.2339754893685591</v>
      </c>
      <c r="AW35" s="38">
        <f t="shared" si="38"/>
        <v>4.7888000000000002</v>
      </c>
      <c r="AX35" s="38">
        <f t="shared" si="39"/>
        <v>7.3871803914948471</v>
      </c>
      <c r="AY35" s="42">
        <f t="shared" si="40"/>
        <v>2.9200000000000004</v>
      </c>
      <c r="AZ35" s="41">
        <f t="shared" si="41"/>
        <v>1.4600000000000002</v>
      </c>
      <c r="BA35" s="43">
        <f t="shared" si="42"/>
        <v>0.87600000000000011</v>
      </c>
      <c r="BB35" s="46">
        <f t="shared" si="43"/>
        <v>0</v>
      </c>
      <c r="BC35" s="48">
        <f t="shared" si="44"/>
        <v>0.58400000000000007</v>
      </c>
      <c r="BD35" s="49">
        <f t="shared" si="45"/>
        <v>0.29200000000000004</v>
      </c>
      <c r="BE35" s="50">
        <f t="shared" si="46"/>
        <v>0.29200000000000004</v>
      </c>
      <c r="BF35" s="51">
        <f t="shared" si="47"/>
        <v>0.58400000000000007</v>
      </c>
      <c r="BG35" s="52">
        <f t="shared" si="48"/>
        <v>0.87600000000000011</v>
      </c>
      <c r="BH35" s="5"/>
    </row>
    <row r="36" spans="1:60" s="12" customFormat="1" ht="25.15" customHeight="1" x14ac:dyDescent="0.25">
      <c r="A36" s="57" t="s">
        <v>142</v>
      </c>
      <c r="B36" s="27">
        <v>24.4</v>
      </c>
      <c r="C36" s="27">
        <v>0.3</v>
      </c>
      <c r="D36" s="27">
        <f>Z36</f>
        <v>0</v>
      </c>
      <c r="E36" s="27">
        <v>4.5</v>
      </c>
      <c r="F36" s="27">
        <f>AD36</f>
        <v>0</v>
      </c>
      <c r="G36" s="27">
        <f>AF36</f>
        <v>0</v>
      </c>
      <c r="H36" s="27">
        <v>4</v>
      </c>
      <c r="I36" s="81">
        <f>AJ36</f>
        <v>0</v>
      </c>
      <c r="J36" s="80">
        <f>AK36</f>
        <v>0</v>
      </c>
      <c r="K36" s="81">
        <f>AL36</f>
        <v>0</v>
      </c>
      <c r="L36" s="28">
        <v>6.04</v>
      </c>
      <c r="M36" s="29">
        <f>SUM(B36:L36)</f>
        <v>39.24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16.600000000000001</v>
      </c>
      <c r="AP36" s="93">
        <f t="shared" si="31"/>
        <v>11.620000000000001</v>
      </c>
      <c r="AQ36" s="98">
        <f t="shared" si="32"/>
        <v>9.1300000000000008</v>
      </c>
      <c r="AR36" s="99">
        <f t="shared" si="33"/>
        <v>14.946100142843001</v>
      </c>
      <c r="AS36" s="94">
        <f t="shared" si="34"/>
        <v>7.8020000000000005</v>
      </c>
      <c r="AT36" s="39">
        <f t="shared" si="35"/>
        <v>12.772121940247654</v>
      </c>
      <c r="AU36" s="95">
        <f t="shared" si="36"/>
        <v>6.806</v>
      </c>
      <c r="AV36" s="95">
        <f t="shared" si="37"/>
        <v>11.141638288301145</v>
      </c>
      <c r="AW36" s="38">
        <f t="shared" si="38"/>
        <v>5.4447999999999999</v>
      </c>
      <c r="AX36" s="38">
        <f t="shared" si="39"/>
        <v>8.9133106306409164</v>
      </c>
      <c r="AY36" s="42">
        <f t="shared" si="40"/>
        <v>3.3200000000000003</v>
      </c>
      <c r="AZ36" s="41">
        <f t="shared" si="41"/>
        <v>1.6600000000000001</v>
      </c>
      <c r="BA36" s="43">
        <f t="shared" si="42"/>
        <v>0.996</v>
      </c>
      <c r="BB36" s="46">
        <f t="shared" si="43"/>
        <v>0</v>
      </c>
      <c r="BC36" s="48">
        <f t="shared" si="44"/>
        <v>0.66400000000000003</v>
      </c>
      <c r="BD36" s="49">
        <f t="shared" si="45"/>
        <v>0.33200000000000002</v>
      </c>
      <c r="BE36" s="50">
        <f t="shared" si="46"/>
        <v>0.33200000000000002</v>
      </c>
      <c r="BF36" s="51">
        <f t="shared" si="47"/>
        <v>0.66400000000000003</v>
      </c>
      <c r="BG36" s="52">
        <f t="shared" si="48"/>
        <v>0.996</v>
      </c>
      <c r="BH36" s="5"/>
    </row>
    <row r="37" spans="1:60" s="12" customFormat="1" ht="25.15" customHeight="1" x14ac:dyDescent="0.25">
      <c r="A37" s="57" t="s">
        <v>161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13.495874423152728</v>
      </c>
      <c r="AS37" s="94">
        <f t="shared" si="34"/>
        <v>7.6139999999999999</v>
      </c>
      <c r="AT37" s="39">
        <f t="shared" si="35"/>
        <v>11.532838143421422</v>
      </c>
      <c r="AU37" s="95">
        <f t="shared" si="36"/>
        <v>6.6420000000000003</v>
      </c>
      <c r="AV37" s="95">
        <f t="shared" si="37"/>
        <v>10.060560933622941</v>
      </c>
      <c r="AW37" s="38">
        <f t="shared" si="38"/>
        <v>5.3136000000000001</v>
      </c>
      <c r="AX37" s="38">
        <f t="shared" si="39"/>
        <v>8.0484487468983534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158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12.984269273002351</v>
      </c>
      <c r="AS38" s="94">
        <f t="shared" si="34"/>
        <v>7.6139999999999999</v>
      </c>
      <c r="AT38" s="39">
        <f t="shared" si="35"/>
        <v>11.095648287838372</v>
      </c>
      <c r="AU38" s="95">
        <f t="shared" si="36"/>
        <v>6.6420000000000003</v>
      </c>
      <c r="AV38" s="95">
        <f t="shared" si="37"/>
        <v>9.6791825489653895</v>
      </c>
      <c r="AW38" s="38">
        <f t="shared" si="38"/>
        <v>5.3136000000000001</v>
      </c>
      <c r="AX38" s="38">
        <f t="shared" si="39"/>
        <v>7.7433460391723106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91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14.99752714927175</v>
      </c>
      <c r="AS39" s="94">
        <f t="shared" si="34"/>
        <v>8.8360000000000003</v>
      </c>
      <c r="AT39" s="39">
        <f t="shared" si="35"/>
        <v>12.816068654832225</v>
      </c>
      <c r="AU39" s="95">
        <f t="shared" si="36"/>
        <v>7.7080000000000002</v>
      </c>
      <c r="AV39" s="95">
        <f t="shared" si="37"/>
        <v>11.179974784002578</v>
      </c>
      <c r="AW39" s="38">
        <f t="shared" si="38"/>
        <v>6.1663999999999994</v>
      </c>
      <c r="AX39" s="38">
        <f t="shared" si="39"/>
        <v>8.9439798272020621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81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15.874841453423283</v>
      </c>
      <c r="AS40" s="94">
        <f t="shared" si="34"/>
        <v>8.7889999999999997</v>
      </c>
      <c r="AT40" s="39">
        <f t="shared" si="35"/>
        <v>13.565773605652623</v>
      </c>
      <c r="AU40" s="95">
        <f t="shared" si="36"/>
        <v>7.6669999999999998</v>
      </c>
      <c r="AV40" s="95">
        <f t="shared" si="37"/>
        <v>11.833972719824629</v>
      </c>
      <c r="AW40" s="38">
        <f t="shared" si="38"/>
        <v>6.1335999999999995</v>
      </c>
      <c r="AX40" s="38">
        <f t="shared" si="39"/>
        <v>9.4671781758597024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80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14.881502415604441</v>
      </c>
      <c r="AS41" s="94">
        <f t="shared" si="34"/>
        <v>8.5305</v>
      </c>
      <c r="AT41" s="39">
        <f t="shared" si="35"/>
        <v>12.716920246061976</v>
      </c>
      <c r="AU41" s="95">
        <f t="shared" si="36"/>
        <v>7.4414999999999996</v>
      </c>
      <c r="AV41" s="95">
        <f t="shared" si="37"/>
        <v>11.093483618905127</v>
      </c>
      <c r="AW41" s="38">
        <f t="shared" si="38"/>
        <v>5.9531999999999989</v>
      </c>
      <c r="AX41" s="38">
        <f t="shared" si="39"/>
        <v>8.8747868951241013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131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14.574336938280847</v>
      </c>
      <c r="AS42" s="94">
        <f t="shared" si="34"/>
        <v>8.4599999999999991</v>
      </c>
      <c r="AT42" s="39">
        <f t="shared" si="35"/>
        <v>12.454433383621813</v>
      </c>
      <c r="AU42" s="95">
        <f t="shared" si="36"/>
        <v>7.38</v>
      </c>
      <c r="AV42" s="95">
        <f t="shared" si="37"/>
        <v>10.864505717627541</v>
      </c>
      <c r="AW42" s="38">
        <f t="shared" si="38"/>
        <v>5.903999999999999</v>
      </c>
      <c r="AX42" s="38">
        <f t="shared" si="39"/>
        <v>8.6916045741020298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164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15.299109773737829</v>
      </c>
      <c r="AS43" s="94">
        <f t="shared" si="34"/>
        <v>8.4599999999999991</v>
      </c>
      <c r="AT43" s="39">
        <f t="shared" si="35"/>
        <v>13.073784715739599</v>
      </c>
      <c r="AU43" s="95">
        <f t="shared" si="36"/>
        <v>7.38</v>
      </c>
      <c r="AV43" s="95">
        <f t="shared" si="37"/>
        <v>11.404790922240927</v>
      </c>
      <c r="AW43" s="38">
        <f t="shared" si="38"/>
        <v>5.903999999999999</v>
      </c>
      <c r="AX43" s="38">
        <f t="shared" si="39"/>
        <v>9.1238327377927408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156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15.354693874511842</v>
      </c>
      <c r="AS44" s="94">
        <f t="shared" si="34"/>
        <v>8.3189999999999991</v>
      </c>
      <c r="AT44" s="39">
        <f t="shared" si="35"/>
        <v>13.121283856401028</v>
      </c>
      <c r="AU44" s="95">
        <f t="shared" si="36"/>
        <v>7.2569999999999997</v>
      </c>
      <c r="AV44" s="95">
        <f t="shared" si="37"/>
        <v>11.446226342817919</v>
      </c>
      <c r="AW44" s="38">
        <f t="shared" si="38"/>
        <v>5.8055999999999992</v>
      </c>
      <c r="AX44" s="38">
        <f t="shared" si="39"/>
        <v>9.1569810742543343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79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14.748762840630343</v>
      </c>
      <c r="AS45" s="94">
        <f t="shared" si="34"/>
        <v>8.177999999999999</v>
      </c>
      <c r="AT45" s="39">
        <f t="shared" si="35"/>
        <v>12.603488245629567</v>
      </c>
      <c r="AU45" s="95">
        <f t="shared" si="36"/>
        <v>7.1339999999999995</v>
      </c>
      <c r="AV45" s="95">
        <f t="shared" si="37"/>
        <v>10.994532299378983</v>
      </c>
      <c r="AW45" s="38">
        <f t="shared" si="38"/>
        <v>5.7071999999999994</v>
      </c>
      <c r="AX45" s="38">
        <f t="shared" si="39"/>
        <v>8.7956258395031863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102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14.641869254521733</v>
      </c>
      <c r="AS46" s="94">
        <f t="shared" si="34"/>
        <v>8.177999999999999</v>
      </c>
      <c r="AT46" s="39">
        <f t="shared" si="35"/>
        <v>12.51214281750039</v>
      </c>
      <c r="AU46" s="95">
        <f t="shared" si="36"/>
        <v>7.1339999999999995</v>
      </c>
      <c r="AV46" s="95">
        <f t="shared" si="37"/>
        <v>10.914847989734383</v>
      </c>
      <c r="AW46" s="38">
        <f t="shared" si="38"/>
        <v>5.7071999999999994</v>
      </c>
      <c r="AX46" s="38">
        <f t="shared" si="39"/>
        <v>8.7318783917875056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115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12.754134712573872</v>
      </c>
      <c r="AS47" s="94">
        <f t="shared" si="34"/>
        <v>7.0030000000000001</v>
      </c>
      <c r="AT47" s="39">
        <f t="shared" si="35"/>
        <v>10.898987845290399</v>
      </c>
      <c r="AU47" s="95">
        <f t="shared" si="36"/>
        <v>6.109</v>
      </c>
      <c r="AV47" s="95">
        <f t="shared" si="37"/>
        <v>9.5076276948277965</v>
      </c>
      <c r="AW47" s="38">
        <f t="shared" si="38"/>
        <v>4.8871999999999991</v>
      </c>
      <c r="AX47" s="38">
        <f t="shared" si="39"/>
        <v>7.6061021558622359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14.527741223459515</v>
      </c>
      <c r="AS48" s="94">
        <f t="shared" si="34"/>
        <v>7.966499999999999</v>
      </c>
      <c r="AT48" s="39">
        <f t="shared" si="35"/>
        <v>12.414615227319947</v>
      </c>
      <c r="AU48" s="95">
        <f t="shared" si="36"/>
        <v>6.9494999999999996</v>
      </c>
      <c r="AV48" s="95">
        <f t="shared" si="37"/>
        <v>10.829770730215273</v>
      </c>
      <c r="AW48" s="38">
        <f t="shared" si="38"/>
        <v>5.5595999999999988</v>
      </c>
      <c r="AX48" s="38">
        <f t="shared" si="39"/>
        <v>8.663816584172217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155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14.068838025929903</v>
      </c>
      <c r="AS49" s="94">
        <f t="shared" si="34"/>
        <v>7.825499999999999</v>
      </c>
      <c r="AT49" s="39">
        <f t="shared" si="35"/>
        <v>12.022461585794645</v>
      </c>
      <c r="AU49" s="95">
        <f t="shared" si="36"/>
        <v>6.8264999999999993</v>
      </c>
      <c r="AV49" s="95">
        <f t="shared" si="37"/>
        <v>10.4876792556932</v>
      </c>
      <c r="AW49" s="38">
        <f t="shared" si="38"/>
        <v>5.4611999999999989</v>
      </c>
      <c r="AX49" s="38">
        <f t="shared" si="39"/>
        <v>8.3901434045545606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126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10.956886006175651</v>
      </c>
      <c r="AS50" s="94">
        <f t="shared" si="34"/>
        <v>6.11</v>
      </c>
      <c r="AT50" s="39">
        <f t="shared" si="35"/>
        <v>9.3631571325501017</v>
      </c>
      <c r="AU50" s="95">
        <f t="shared" si="36"/>
        <v>5.33</v>
      </c>
      <c r="AV50" s="95">
        <f t="shared" si="37"/>
        <v>8.1678604773309402</v>
      </c>
      <c r="AW50" s="38">
        <f t="shared" si="38"/>
        <v>4.2639999999999993</v>
      </c>
      <c r="AX50" s="38">
        <f t="shared" si="39"/>
        <v>6.5342883818647515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94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12.237256952622456</v>
      </c>
      <c r="AS51" s="94">
        <f t="shared" si="34"/>
        <v>7.1440000000000001</v>
      </c>
      <c r="AT51" s="39">
        <f t="shared" si="35"/>
        <v>10.457292304968281</v>
      </c>
      <c r="AU51" s="95">
        <f t="shared" si="36"/>
        <v>6.2320000000000002</v>
      </c>
      <c r="AV51" s="95">
        <f t="shared" si="37"/>
        <v>9.122318819227651</v>
      </c>
      <c r="AW51" s="38">
        <f t="shared" si="38"/>
        <v>4.9855999999999998</v>
      </c>
      <c r="AX51" s="38">
        <f t="shared" si="39"/>
        <v>7.2978550553821195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149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12.713391720096503</v>
      </c>
      <c r="AS52" s="94">
        <f t="shared" si="34"/>
        <v>7.1087499999999997</v>
      </c>
      <c r="AT52" s="39">
        <f t="shared" si="35"/>
        <v>10.864171106264283</v>
      </c>
      <c r="AU52" s="95">
        <f t="shared" si="36"/>
        <v>6.2012499999999999</v>
      </c>
      <c r="AV52" s="95">
        <f t="shared" si="37"/>
        <v>9.4772556458901196</v>
      </c>
      <c r="AW52" s="38">
        <f t="shared" si="38"/>
        <v>4.9609999999999994</v>
      </c>
      <c r="AX52" s="38">
        <f t="shared" si="39"/>
        <v>7.5818045167120953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151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12.47065140777897</v>
      </c>
      <c r="AS53" s="94">
        <f t="shared" si="34"/>
        <v>7.05</v>
      </c>
      <c r="AT53" s="39">
        <f t="shared" si="35"/>
        <v>10.656738475738393</v>
      </c>
      <c r="AU53" s="95">
        <f t="shared" si="36"/>
        <v>6.1499999999999995</v>
      </c>
      <c r="AV53" s="95">
        <f t="shared" si="37"/>
        <v>9.2963037767079584</v>
      </c>
      <c r="AW53" s="38">
        <f t="shared" si="38"/>
        <v>4.919999999999999</v>
      </c>
      <c r="AX53" s="38">
        <f t="shared" si="39"/>
        <v>7.4370430213663674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150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11.229410713803292</v>
      </c>
      <c r="AS54" s="94">
        <f t="shared" si="34"/>
        <v>6.862000000000001</v>
      </c>
      <c r="AT54" s="39">
        <f t="shared" si="35"/>
        <v>9.5960418827046308</v>
      </c>
      <c r="AU54" s="95">
        <f t="shared" si="36"/>
        <v>5.9860000000000007</v>
      </c>
      <c r="AV54" s="95">
        <f t="shared" si="37"/>
        <v>8.371015259380636</v>
      </c>
      <c r="AW54" s="38">
        <f t="shared" si="38"/>
        <v>4.7888000000000002</v>
      </c>
      <c r="AX54" s="38">
        <f t="shared" si="39"/>
        <v>6.6968122075045073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72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8.4640357309085825</v>
      </c>
      <c r="AS55" s="94">
        <f t="shared" si="34"/>
        <v>5.0054999999999996</v>
      </c>
      <c r="AT55" s="39">
        <f t="shared" si="35"/>
        <v>7.2329032609582438</v>
      </c>
      <c r="AU55" s="95">
        <f t="shared" si="36"/>
        <v>4.3665000000000003</v>
      </c>
      <c r="AV55" s="95">
        <f t="shared" si="37"/>
        <v>6.3095539084954897</v>
      </c>
      <c r="AW55" s="38">
        <f t="shared" si="38"/>
        <v>3.4931999999999994</v>
      </c>
      <c r="AX55" s="38">
        <f t="shared" si="39"/>
        <v>5.047643126796391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129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9.1686533121820055</v>
      </c>
      <c r="AS56" s="94">
        <f t="shared" si="34"/>
        <v>5.3580000000000005</v>
      </c>
      <c r="AT56" s="39">
        <f t="shared" si="35"/>
        <v>7.8350310122282574</v>
      </c>
      <c r="AU56" s="95">
        <f t="shared" si="36"/>
        <v>4.6740000000000004</v>
      </c>
      <c r="AV56" s="95">
        <f t="shared" si="37"/>
        <v>6.8348142872629474</v>
      </c>
      <c r="AW56" s="38">
        <f t="shared" si="38"/>
        <v>3.7392000000000003</v>
      </c>
      <c r="AX56" s="38">
        <f t="shared" si="39"/>
        <v>5.4678514298103584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140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9.3531324294202776</v>
      </c>
      <c r="AS57" s="94">
        <f t="shared" si="34"/>
        <v>5.4989999999999997</v>
      </c>
      <c r="AT57" s="39">
        <f t="shared" si="35"/>
        <v>7.9926768033227837</v>
      </c>
      <c r="AU57" s="95">
        <f t="shared" si="36"/>
        <v>4.7969999999999997</v>
      </c>
      <c r="AV57" s="95">
        <f t="shared" si="37"/>
        <v>6.9723350837496625</v>
      </c>
      <c r="AW57" s="38">
        <f t="shared" si="38"/>
        <v>3.8375999999999992</v>
      </c>
      <c r="AX57" s="38">
        <f t="shared" si="39"/>
        <v>5.5778680669997289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105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10.921693821292529</v>
      </c>
      <c r="AS58" s="94">
        <f t="shared" si="34"/>
        <v>6.6270000000000007</v>
      </c>
      <c r="AT58" s="39">
        <f t="shared" si="35"/>
        <v>9.333083810922707</v>
      </c>
      <c r="AU58" s="95">
        <f t="shared" si="36"/>
        <v>5.7810000000000006</v>
      </c>
      <c r="AV58" s="95">
        <f t="shared" si="37"/>
        <v>8.1416263031453404</v>
      </c>
      <c r="AW58" s="38">
        <f t="shared" si="38"/>
        <v>4.6248000000000005</v>
      </c>
      <c r="AX58" s="38">
        <f t="shared" si="39"/>
        <v>6.5133010425162716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4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116</v>
      </c>
      <c r="B60" s="27">
        <v>9.6</v>
      </c>
      <c r="C60" s="27">
        <v>1.8</v>
      </c>
      <c r="D60" s="27">
        <f>Z60</f>
        <v>0</v>
      </c>
      <c r="E60" s="27">
        <v>5.7</v>
      </c>
      <c r="F60" s="27">
        <f>AD60</f>
        <v>0</v>
      </c>
      <c r="G60" s="27">
        <f>AF60</f>
        <v>0</v>
      </c>
      <c r="H60" s="27">
        <v>5.4</v>
      </c>
      <c r="I60" s="81">
        <f>AJ60</f>
        <v>0</v>
      </c>
      <c r="J60" s="80">
        <f>AK60</f>
        <v>0</v>
      </c>
      <c r="K60" s="81">
        <f>AL60</f>
        <v>0</v>
      </c>
      <c r="L60" s="28">
        <v>5.0199999999999996</v>
      </c>
      <c r="M60" s="29">
        <f>SUM(B60:L60)</f>
        <v>27.52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ref="V60:V68" si="49">U60*V50</f>
        <v>0</v>
      </c>
      <c r="W60" s="30">
        <v>0</v>
      </c>
      <c r="X60" s="72">
        <f t="shared" ref="X60:X68" si="50">W60*X50</f>
        <v>0</v>
      </c>
      <c r="Y60" s="30">
        <v>0</v>
      </c>
      <c r="Z60" s="72">
        <f t="shared" ref="Z60:Z68" si="51">Y60*Z50</f>
        <v>0</v>
      </c>
      <c r="AA60" s="30">
        <v>0</v>
      </c>
      <c r="AB60" s="72">
        <f t="shared" ref="AB60:AB68" si="52">AA60*AB50</f>
        <v>0</v>
      </c>
      <c r="AC60" s="30">
        <v>0</v>
      </c>
      <c r="AD60" s="72">
        <f t="shared" ref="AD60:AD68" si="53">AC60*AD50</f>
        <v>0</v>
      </c>
      <c r="AE60" s="30">
        <v>0</v>
      </c>
      <c r="AF60" s="72">
        <f t="shared" ref="AF60:AF68" si="54">AE60*AF50</f>
        <v>0</v>
      </c>
      <c r="AG60" s="92">
        <f t="shared" si="28"/>
        <v>0</v>
      </c>
      <c r="AH60" s="30">
        <v>0</v>
      </c>
      <c r="AI60" s="100">
        <f t="shared" ref="AI60:AI68" si="55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11.25</v>
      </c>
      <c r="AP60" s="93">
        <f t="shared" si="31"/>
        <v>7.875</v>
      </c>
      <c r="AQ60" s="98">
        <f t="shared" si="32"/>
        <v>6.1875</v>
      </c>
      <c r="AR60" s="99">
        <f>(M60-L60)/100*AR55+AQ60</f>
        <v>8.0919080394544309</v>
      </c>
      <c r="AS60" s="94">
        <f t="shared" si="34"/>
        <v>5.2875000000000005</v>
      </c>
      <c r="AT60" s="39">
        <f>(M60-L60)/100*AT55+AS60</f>
        <v>6.9149032337156058</v>
      </c>
      <c r="AU60" s="95">
        <f t="shared" si="36"/>
        <v>4.6124999999999998</v>
      </c>
      <c r="AV60" s="95">
        <f>(M60-L60)/100*AV55+AU60</f>
        <v>6.0321496294114851</v>
      </c>
      <c r="AW60" s="38">
        <f t="shared" si="38"/>
        <v>3.69</v>
      </c>
      <c r="AX60" s="38">
        <f>(M60-L60)/100*AX55+AW60</f>
        <v>4.8257197035291881</v>
      </c>
      <c r="AY60" s="42">
        <f t="shared" si="40"/>
        <v>2.25</v>
      </c>
      <c r="AZ60" s="41">
        <f t="shared" si="41"/>
        <v>1.125</v>
      </c>
      <c r="BA60" s="43">
        <f t="shared" si="42"/>
        <v>0.67500000000000004</v>
      </c>
      <c r="BB60" s="46">
        <f>(M60-L60)/100*BB55</f>
        <v>0</v>
      </c>
      <c r="BC60" s="48">
        <f t="shared" si="44"/>
        <v>0.45</v>
      </c>
      <c r="BD60" s="49">
        <f t="shared" si="45"/>
        <v>0.22500000000000001</v>
      </c>
      <c r="BE60" s="50">
        <f t="shared" si="46"/>
        <v>0.22500000000000001</v>
      </c>
      <c r="BF60" s="51">
        <f t="shared" si="47"/>
        <v>0.45</v>
      </c>
      <c r="BG60" s="52">
        <f t="shared" si="48"/>
        <v>0.67500000000000004</v>
      </c>
      <c r="BH60" s="5"/>
    </row>
    <row r="61" spans="1:60" s="12" customFormat="1" ht="25.15" customHeight="1" x14ac:dyDescent="0.25">
      <c r="A61" s="57" t="s">
        <v>85</v>
      </c>
      <c r="B61" s="27">
        <v>7.6</v>
      </c>
      <c r="C61" s="27">
        <v>9</v>
      </c>
      <c r="D61" s="27">
        <f>Z61</f>
        <v>0</v>
      </c>
      <c r="E61" s="27">
        <v>4.3499999999999996</v>
      </c>
      <c r="F61" s="27">
        <f>AD61</f>
        <v>0</v>
      </c>
      <c r="G61" s="27">
        <f>AF61</f>
        <v>0</v>
      </c>
      <c r="H61" s="27">
        <v>4.9000000000000004</v>
      </c>
      <c r="I61" s="81">
        <f>AJ61</f>
        <v>0</v>
      </c>
      <c r="J61" s="80">
        <f>AK61</f>
        <v>0</v>
      </c>
      <c r="K61" s="81">
        <f>AL61</f>
        <v>0</v>
      </c>
      <c r="L61" s="28">
        <f>AM61</f>
        <v>0</v>
      </c>
      <c r="M61" s="29">
        <f>SUM(B61:L61)</f>
        <v>25.85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49"/>
        <v>0</v>
      </c>
      <c r="W61" s="30">
        <v>0</v>
      </c>
      <c r="X61" s="72">
        <f t="shared" si="50"/>
        <v>0</v>
      </c>
      <c r="Y61" s="30">
        <v>0</v>
      </c>
      <c r="Z61" s="72">
        <f t="shared" si="51"/>
        <v>0</v>
      </c>
      <c r="AA61" s="30">
        <v>0</v>
      </c>
      <c r="AB61" s="72">
        <f t="shared" si="52"/>
        <v>0</v>
      </c>
      <c r="AC61" s="30">
        <v>0</v>
      </c>
      <c r="AD61" s="72">
        <f t="shared" si="53"/>
        <v>0</v>
      </c>
      <c r="AE61" s="30">
        <v>0</v>
      </c>
      <c r="AF61" s="72">
        <f t="shared" si="54"/>
        <v>0</v>
      </c>
      <c r="AG61" s="92">
        <f t="shared" si="28"/>
        <v>0</v>
      </c>
      <c r="AH61" s="30">
        <v>0</v>
      </c>
      <c r="AI61" s="100">
        <f t="shared" si="55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12.925000000000001</v>
      </c>
      <c r="AP61" s="93">
        <f t="shared" si="31"/>
        <v>9.0474999999999994</v>
      </c>
      <c r="AQ61" s="98">
        <f t="shared" si="32"/>
        <v>7.1087500000000006</v>
      </c>
      <c r="AR61" s="99">
        <f>(M61-L61)/100*AR56+AQ61</f>
        <v>9.4788468811990487</v>
      </c>
      <c r="AS61" s="94">
        <f t="shared" si="34"/>
        <v>6.0747499999999999</v>
      </c>
      <c r="AT61" s="39">
        <f>(M61-L61)/100*AT56+AS61</f>
        <v>8.1001055166610048</v>
      </c>
      <c r="AU61" s="95">
        <f t="shared" si="36"/>
        <v>5.2992499999999998</v>
      </c>
      <c r="AV61" s="95">
        <f>(M61-L61)/100*AV56+AU61</f>
        <v>7.0660494932574718</v>
      </c>
      <c r="AW61" s="38">
        <f t="shared" si="38"/>
        <v>4.2393999999999998</v>
      </c>
      <c r="AX61" s="38">
        <f>(M61-L61)/100*AX56+AW61</f>
        <v>5.6528395946059771</v>
      </c>
      <c r="AY61" s="42">
        <f t="shared" si="40"/>
        <v>2.585</v>
      </c>
      <c r="AZ61" s="41">
        <f t="shared" si="41"/>
        <v>1.2925</v>
      </c>
      <c r="BA61" s="43">
        <f t="shared" si="42"/>
        <v>0.77550000000000008</v>
      </c>
      <c r="BB61" s="46">
        <f>(M61-L61)/100*BB56</f>
        <v>0</v>
      </c>
      <c r="BC61" s="48">
        <f t="shared" si="44"/>
        <v>0.51700000000000002</v>
      </c>
      <c r="BD61" s="49">
        <f t="shared" si="45"/>
        <v>0.25850000000000001</v>
      </c>
      <c r="BE61" s="50">
        <f t="shared" si="46"/>
        <v>0.25850000000000001</v>
      </c>
      <c r="BF61" s="51">
        <f t="shared" si="47"/>
        <v>0.51700000000000002</v>
      </c>
      <c r="BG61" s="52">
        <f t="shared" si="48"/>
        <v>0.77550000000000008</v>
      </c>
      <c r="BH61" s="5"/>
    </row>
    <row r="62" spans="1:60" s="12" customFormat="1" ht="25.15" customHeight="1" x14ac:dyDescent="0.25">
      <c r="A62" s="57" t="s">
        <v>118</v>
      </c>
      <c r="B62" s="27">
        <v>1.2</v>
      </c>
      <c r="C62" s="27">
        <v>8.1</v>
      </c>
      <c r="D62" s="27">
        <f>Z62</f>
        <v>0</v>
      </c>
      <c r="E62" s="27">
        <f>AB62</f>
        <v>0</v>
      </c>
      <c r="F62" s="27">
        <f>AD62</f>
        <v>0</v>
      </c>
      <c r="G62" s="27">
        <v>2.4</v>
      </c>
      <c r="H62" s="27">
        <v>1.3</v>
      </c>
      <c r="I62" s="81">
        <f>AJ62</f>
        <v>0</v>
      </c>
      <c r="J62" s="80">
        <f>AK62</f>
        <v>0</v>
      </c>
      <c r="K62" s="81">
        <v>8</v>
      </c>
      <c r="L62" s="28">
        <v>4.75</v>
      </c>
      <c r="M62" s="29">
        <f>SUM(B62:L62)</f>
        <v>25.75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49"/>
        <v>0</v>
      </c>
      <c r="W62" s="30">
        <v>0</v>
      </c>
      <c r="X62" s="72">
        <f t="shared" si="50"/>
        <v>0</v>
      </c>
      <c r="Y62" s="30">
        <v>0</v>
      </c>
      <c r="Z62" s="72">
        <f t="shared" si="51"/>
        <v>0</v>
      </c>
      <c r="AA62" s="30">
        <v>0</v>
      </c>
      <c r="AB62" s="72">
        <f t="shared" si="52"/>
        <v>0</v>
      </c>
      <c r="AC62" s="30">
        <v>0</v>
      </c>
      <c r="AD62" s="72">
        <f t="shared" si="53"/>
        <v>0</v>
      </c>
      <c r="AE62" s="30">
        <v>0</v>
      </c>
      <c r="AF62" s="72">
        <f t="shared" si="54"/>
        <v>0</v>
      </c>
      <c r="AG62" s="92">
        <f t="shared" si="28"/>
        <v>0</v>
      </c>
      <c r="AH62" s="30">
        <v>0</v>
      </c>
      <c r="AI62" s="100">
        <f t="shared" si="55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10.5</v>
      </c>
      <c r="AP62" s="93">
        <f t="shared" si="31"/>
        <v>7.35</v>
      </c>
      <c r="AQ62" s="98">
        <f t="shared" si="32"/>
        <v>5.7749999999999995</v>
      </c>
      <c r="AR62" s="99">
        <f>(M62-L62)/100*AR57+AQ62</f>
        <v>7.7391578101782574</v>
      </c>
      <c r="AS62" s="94">
        <f t="shared" si="34"/>
        <v>4.9349999999999996</v>
      </c>
      <c r="AT62" s="39">
        <f>(M62-L62)/100*AT57+AS62</f>
        <v>6.6134621286977842</v>
      </c>
      <c r="AU62" s="95">
        <f t="shared" si="36"/>
        <v>4.3049999999999997</v>
      </c>
      <c r="AV62" s="95">
        <f>(M62-L62)/100*AV57+AU62</f>
        <v>5.769190367587429</v>
      </c>
      <c r="AW62" s="38">
        <f t="shared" si="38"/>
        <v>3.4439999999999995</v>
      </c>
      <c r="AX62" s="38">
        <f>(M62-L62)/100*AX57+AW62</f>
        <v>4.6153522940699423</v>
      </c>
      <c r="AY62" s="42">
        <f t="shared" si="40"/>
        <v>2.1</v>
      </c>
      <c r="AZ62" s="41">
        <f t="shared" si="41"/>
        <v>1.05</v>
      </c>
      <c r="BA62" s="43">
        <f t="shared" si="42"/>
        <v>0.63</v>
      </c>
      <c r="BB62" s="46">
        <f>(M62-L62)/100*BB57</f>
        <v>0</v>
      </c>
      <c r="BC62" s="48">
        <f t="shared" si="44"/>
        <v>0.42</v>
      </c>
      <c r="BD62" s="49">
        <f t="shared" si="45"/>
        <v>0.21</v>
      </c>
      <c r="BE62" s="50">
        <f t="shared" si="46"/>
        <v>0.21</v>
      </c>
      <c r="BF62" s="51">
        <f t="shared" si="47"/>
        <v>0.42</v>
      </c>
      <c r="BG62" s="52">
        <f t="shared" si="48"/>
        <v>0.63</v>
      </c>
      <c r="BH62" s="5"/>
    </row>
    <row r="63" spans="1:60" s="12" customFormat="1" ht="25.15" customHeight="1" x14ac:dyDescent="0.25">
      <c r="A63" s="57" t="s">
        <v>103</v>
      </c>
      <c r="B63" s="27">
        <v>16.8</v>
      </c>
      <c r="C63" s="27">
        <v>1.2</v>
      </c>
      <c r="D63" s="27">
        <f>Z63</f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>AJ63</f>
        <v>0</v>
      </c>
      <c r="J63" s="80">
        <f>AK63</f>
        <v>0</v>
      </c>
      <c r="K63" s="81">
        <f>AL63</f>
        <v>0</v>
      </c>
      <c r="L63" s="28">
        <f>AM63</f>
        <v>0</v>
      </c>
      <c r="M63" s="29">
        <f>SUM(B63:L63)</f>
        <v>25.400000000000002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49"/>
        <v>0</v>
      </c>
      <c r="W63" s="30">
        <v>0</v>
      </c>
      <c r="X63" s="72">
        <f t="shared" si="50"/>
        <v>0</v>
      </c>
      <c r="Y63" s="30">
        <v>0</v>
      </c>
      <c r="Z63" s="72">
        <f t="shared" si="51"/>
        <v>0</v>
      </c>
      <c r="AA63" s="30">
        <v>0</v>
      </c>
      <c r="AB63" s="72">
        <f t="shared" si="52"/>
        <v>0</v>
      </c>
      <c r="AC63" s="30">
        <v>0</v>
      </c>
      <c r="AD63" s="72">
        <f t="shared" si="53"/>
        <v>0</v>
      </c>
      <c r="AE63" s="30">
        <v>0</v>
      </c>
      <c r="AF63" s="72">
        <f t="shared" si="54"/>
        <v>0</v>
      </c>
      <c r="AG63" s="92">
        <f t="shared" si="28"/>
        <v>0</v>
      </c>
      <c r="AH63" s="30">
        <v>0</v>
      </c>
      <c r="AI63" s="100">
        <f t="shared" si="55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12.7</v>
      </c>
      <c r="AP63" s="93">
        <f t="shared" si="31"/>
        <v>8.89</v>
      </c>
      <c r="AQ63" s="98">
        <f t="shared" si="32"/>
        <v>6.9850000000000003</v>
      </c>
      <c r="AR63" s="99">
        <f>(M63-L63)/100*AR58+AQ63</f>
        <v>9.759110230608302</v>
      </c>
      <c r="AS63" s="94">
        <f t="shared" si="34"/>
        <v>5.9690000000000003</v>
      </c>
      <c r="AT63" s="39">
        <f>(M63-L63)/100*AT58+AS63</f>
        <v>8.3396032879743682</v>
      </c>
      <c r="AU63" s="95">
        <f t="shared" si="36"/>
        <v>5.2069999999999999</v>
      </c>
      <c r="AV63" s="95">
        <f>(M63-L63)/100*AV58+AU63</f>
        <v>7.2749730809989162</v>
      </c>
      <c r="AW63" s="38">
        <f t="shared" si="38"/>
        <v>4.1655999999999995</v>
      </c>
      <c r="AX63" s="38">
        <f>(M63-L63)/100*AX58+AW63</f>
        <v>5.8199784647991324</v>
      </c>
      <c r="AY63" s="42">
        <f t="shared" si="40"/>
        <v>2.54</v>
      </c>
      <c r="AZ63" s="41">
        <f t="shared" si="41"/>
        <v>1.27</v>
      </c>
      <c r="BA63" s="43">
        <f t="shared" si="42"/>
        <v>0.76200000000000001</v>
      </c>
      <c r="BB63" s="46">
        <f>(M63-L63)/100*BB58</f>
        <v>0</v>
      </c>
      <c r="BC63" s="48">
        <f t="shared" si="44"/>
        <v>0.50800000000000001</v>
      </c>
      <c r="BD63" s="49">
        <f t="shared" si="45"/>
        <v>0.254</v>
      </c>
      <c r="BE63" s="50">
        <f t="shared" si="46"/>
        <v>0.254</v>
      </c>
      <c r="BF63" s="51">
        <f t="shared" si="47"/>
        <v>0.50800000000000001</v>
      </c>
      <c r="BG63" s="52">
        <f t="shared" si="48"/>
        <v>0.76200000000000001</v>
      </c>
      <c r="BH63" s="5"/>
    </row>
    <row r="64" spans="1:60" s="12" customFormat="1" ht="25.15" customHeight="1" x14ac:dyDescent="0.25">
      <c r="A64" s="57" t="s">
        <v>146</v>
      </c>
      <c r="B64" s="27">
        <v>9.6</v>
      </c>
      <c r="C64" s="27">
        <f>X64</f>
        <v>0</v>
      </c>
      <c r="D64" s="27">
        <f>Z64</f>
        <v>0</v>
      </c>
      <c r="E64" s="27">
        <v>2.5499999999999998</v>
      </c>
      <c r="F64" s="27">
        <f>AD64</f>
        <v>0</v>
      </c>
      <c r="G64" s="27">
        <v>2.7</v>
      </c>
      <c r="H64" s="27">
        <v>5.8</v>
      </c>
      <c r="I64" s="81">
        <f>AJ64</f>
        <v>0</v>
      </c>
      <c r="J64" s="80">
        <f>AK64</f>
        <v>0</v>
      </c>
      <c r="K64" s="81">
        <f>AL64</f>
        <v>0</v>
      </c>
      <c r="L64" s="28">
        <v>4.04</v>
      </c>
      <c r="M64" s="29">
        <f>SUM(B64:L64)</f>
        <v>24.689999999999998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49"/>
        <v>0</v>
      </c>
      <c r="W64" s="30">
        <v>0</v>
      </c>
      <c r="X64" s="72">
        <f t="shared" si="50"/>
        <v>0</v>
      </c>
      <c r="Y64" s="30">
        <v>0</v>
      </c>
      <c r="Z64" s="72">
        <f t="shared" si="51"/>
        <v>0</v>
      </c>
      <c r="AA64" s="30">
        <v>0</v>
      </c>
      <c r="AB64" s="72">
        <f t="shared" si="52"/>
        <v>0</v>
      </c>
      <c r="AC64" s="30">
        <v>0</v>
      </c>
      <c r="AD64" s="72">
        <f t="shared" si="53"/>
        <v>0</v>
      </c>
      <c r="AE64" s="30">
        <v>0</v>
      </c>
      <c r="AF64" s="72">
        <f t="shared" si="54"/>
        <v>0</v>
      </c>
      <c r="AG64" s="92">
        <f t="shared" si="28"/>
        <v>0</v>
      </c>
      <c r="AH64" s="30">
        <v>0</v>
      </c>
      <c r="AI64" s="100">
        <f t="shared" si="55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10.324999999999999</v>
      </c>
      <c r="AP64" s="93">
        <f t="shared" si="31"/>
        <v>7.2275</v>
      </c>
      <c r="AQ64" s="98">
        <f t="shared" si="32"/>
        <v>5.67875</v>
      </c>
      <c r="AR64" s="99">
        <f t="shared" si="33"/>
        <v>7.3497290101473398</v>
      </c>
      <c r="AS64" s="94">
        <f t="shared" si="34"/>
        <v>4.8527499999999995</v>
      </c>
      <c r="AT64" s="39">
        <f t="shared" si="35"/>
        <v>6.280677517762272</v>
      </c>
      <c r="AU64" s="95">
        <f t="shared" si="36"/>
        <v>4.23325</v>
      </c>
      <c r="AV64" s="95">
        <f t="shared" si="37"/>
        <v>5.4788888984734712</v>
      </c>
      <c r="AW64" s="38">
        <f t="shared" si="38"/>
        <v>3.3865999999999996</v>
      </c>
      <c r="AX64" s="38">
        <f t="shared" si="39"/>
        <v>4.3831111187787766</v>
      </c>
      <c r="AY64" s="42">
        <f t="shared" si="40"/>
        <v>2.0649999999999999</v>
      </c>
      <c r="AZ64" s="41">
        <f t="shared" si="41"/>
        <v>1.0325</v>
      </c>
      <c r="BA64" s="43">
        <f t="shared" si="42"/>
        <v>0.61949999999999994</v>
      </c>
      <c r="BB64" s="46">
        <f t="shared" si="43"/>
        <v>0</v>
      </c>
      <c r="BC64" s="48">
        <f t="shared" si="44"/>
        <v>0.41299999999999998</v>
      </c>
      <c r="BD64" s="49">
        <f t="shared" si="45"/>
        <v>0.20649999999999999</v>
      </c>
      <c r="BE64" s="50">
        <f t="shared" si="46"/>
        <v>0.20649999999999999</v>
      </c>
      <c r="BF64" s="51">
        <f t="shared" si="47"/>
        <v>0.41299999999999998</v>
      </c>
      <c r="BG64" s="52">
        <f t="shared" si="48"/>
        <v>0.61949999999999994</v>
      </c>
      <c r="BH64" s="5"/>
    </row>
    <row r="65" spans="1:60" s="12" customFormat="1" ht="25.15" customHeight="1" x14ac:dyDescent="0.25">
      <c r="A65" s="57" t="s">
        <v>148</v>
      </c>
      <c r="B65" s="27">
        <v>12</v>
      </c>
      <c r="C65" s="27">
        <v>1.2</v>
      </c>
      <c r="D65" s="27">
        <f>Z65</f>
        <v>0</v>
      </c>
      <c r="E65" s="27">
        <v>2.25</v>
      </c>
      <c r="F65" s="27">
        <f>AD65</f>
        <v>0</v>
      </c>
      <c r="G65" s="27">
        <v>3.6</v>
      </c>
      <c r="H65" s="27">
        <v>1.4</v>
      </c>
      <c r="I65" s="81">
        <f>AJ65</f>
        <v>0</v>
      </c>
      <c r="J65" s="80">
        <f>AK65</f>
        <v>0</v>
      </c>
      <c r="K65" s="81">
        <f>AL65</f>
        <v>0</v>
      </c>
      <c r="L65" s="28">
        <v>4.07</v>
      </c>
      <c r="M65" s="29">
        <f>SUM(B65:L65)</f>
        <v>24.52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49"/>
        <v>0</v>
      </c>
      <c r="W65" s="30">
        <v>0</v>
      </c>
      <c r="X65" s="72">
        <f t="shared" si="50"/>
        <v>0</v>
      </c>
      <c r="Y65" s="30">
        <v>0</v>
      </c>
      <c r="Z65" s="72">
        <f t="shared" si="51"/>
        <v>0</v>
      </c>
      <c r="AA65" s="30">
        <v>0</v>
      </c>
      <c r="AB65" s="72">
        <f t="shared" si="52"/>
        <v>0</v>
      </c>
      <c r="AC65" s="30">
        <v>0</v>
      </c>
      <c r="AD65" s="72">
        <f t="shared" si="53"/>
        <v>0</v>
      </c>
      <c r="AE65" s="30">
        <v>0</v>
      </c>
      <c r="AF65" s="72">
        <f t="shared" si="54"/>
        <v>0</v>
      </c>
      <c r="AG65" s="92">
        <f t="shared" si="28"/>
        <v>0</v>
      </c>
      <c r="AH65" s="30">
        <v>0</v>
      </c>
      <c r="AI65" s="100">
        <f t="shared" si="55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10.225</v>
      </c>
      <c r="AP65" s="93">
        <f t="shared" si="31"/>
        <v>7.1574999999999998</v>
      </c>
      <c r="AQ65" s="98">
        <f t="shared" si="32"/>
        <v>5.6237499999999994</v>
      </c>
      <c r="AR65" s="99">
        <f t="shared" si="33"/>
        <v>7.5621741872052048</v>
      </c>
      <c r="AS65" s="94">
        <f t="shared" si="34"/>
        <v>4.8057499999999997</v>
      </c>
      <c r="AT65" s="39">
        <f t="shared" si="35"/>
        <v>6.462221578157175</v>
      </c>
      <c r="AU65" s="95">
        <f t="shared" si="36"/>
        <v>4.1922499999999996</v>
      </c>
      <c r="AV65" s="95">
        <f t="shared" si="37"/>
        <v>5.6372571213711522</v>
      </c>
      <c r="AW65" s="38">
        <f t="shared" si="38"/>
        <v>3.3537999999999997</v>
      </c>
      <c r="AX65" s="38">
        <f t="shared" si="39"/>
        <v>4.5098056970969216</v>
      </c>
      <c r="AY65" s="42">
        <f t="shared" si="40"/>
        <v>2.0449999999999999</v>
      </c>
      <c r="AZ65" s="41">
        <f t="shared" si="41"/>
        <v>1.0225</v>
      </c>
      <c r="BA65" s="43">
        <f t="shared" si="42"/>
        <v>0.61349999999999993</v>
      </c>
      <c r="BB65" s="46">
        <f t="shared" si="43"/>
        <v>0</v>
      </c>
      <c r="BC65" s="48">
        <f t="shared" si="44"/>
        <v>0.40899999999999997</v>
      </c>
      <c r="BD65" s="49">
        <f t="shared" si="45"/>
        <v>0.20449999999999999</v>
      </c>
      <c r="BE65" s="50">
        <f t="shared" si="46"/>
        <v>0.20449999999999999</v>
      </c>
      <c r="BF65" s="51">
        <f t="shared" si="47"/>
        <v>0.40899999999999997</v>
      </c>
      <c r="BG65" s="52">
        <f t="shared" si="48"/>
        <v>0.61349999999999993</v>
      </c>
      <c r="BH65" s="5"/>
    </row>
    <row r="66" spans="1:60" s="12" customFormat="1" ht="25.15" customHeight="1" x14ac:dyDescent="0.25">
      <c r="A66" s="57" t="s">
        <v>90</v>
      </c>
      <c r="B66" s="27">
        <v>14</v>
      </c>
      <c r="C66" s="27">
        <v>0.9</v>
      </c>
      <c r="D66" s="27">
        <f>Z66</f>
        <v>0</v>
      </c>
      <c r="E66" s="27">
        <v>1.2</v>
      </c>
      <c r="F66" s="27">
        <f>AD66</f>
        <v>0</v>
      </c>
      <c r="G66" s="27">
        <v>3.6</v>
      </c>
      <c r="H66" s="27">
        <v>0.9</v>
      </c>
      <c r="I66" s="81">
        <f>AJ66</f>
        <v>0</v>
      </c>
      <c r="J66" s="80">
        <f>AK66</f>
        <v>0</v>
      </c>
      <c r="K66" s="81">
        <f>AL66</f>
        <v>0</v>
      </c>
      <c r="L66" s="28">
        <v>3.87</v>
      </c>
      <c r="M66" s="29">
        <f>SUM(B66:L66)</f>
        <v>24.470000000000002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49"/>
        <v>0</v>
      </c>
      <c r="W66" s="30">
        <v>0</v>
      </c>
      <c r="X66" s="72">
        <f t="shared" si="50"/>
        <v>0</v>
      </c>
      <c r="Y66" s="30">
        <v>0</v>
      </c>
      <c r="Z66" s="72">
        <f t="shared" si="51"/>
        <v>0</v>
      </c>
      <c r="AA66" s="30">
        <v>0</v>
      </c>
      <c r="AB66" s="72">
        <f t="shared" si="52"/>
        <v>0</v>
      </c>
      <c r="AC66" s="30">
        <v>0</v>
      </c>
      <c r="AD66" s="72">
        <f t="shared" si="53"/>
        <v>0</v>
      </c>
      <c r="AE66" s="30">
        <v>0</v>
      </c>
      <c r="AF66" s="72">
        <f t="shared" si="54"/>
        <v>0</v>
      </c>
      <c r="AG66" s="92">
        <f t="shared" si="28"/>
        <v>0</v>
      </c>
      <c r="AH66" s="30">
        <v>0</v>
      </c>
      <c r="AI66" s="100">
        <f t="shared" si="55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10.3</v>
      </c>
      <c r="AP66" s="93">
        <f t="shared" si="31"/>
        <v>7.2100000000000009</v>
      </c>
      <c r="AQ66" s="98">
        <f t="shared" si="32"/>
        <v>5.665</v>
      </c>
      <c r="AR66" s="99">
        <f t="shared" si="33"/>
        <v>7.2592665088967214</v>
      </c>
      <c r="AS66" s="94">
        <f t="shared" si="34"/>
        <v>4.8410000000000002</v>
      </c>
      <c r="AT66" s="39">
        <f t="shared" si="35"/>
        <v>6.203373198511744</v>
      </c>
      <c r="AU66" s="95">
        <f t="shared" si="36"/>
        <v>4.2230000000000008</v>
      </c>
      <c r="AV66" s="95">
        <f t="shared" si="37"/>
        <v>5.4114532157230109</v>
      </c>
      <c r="AW66" s="38">
        <f t="shared" si="38"/>
        <v>3.3784000000000001</v>
      </c>
      <c r="AX66" s="38">
        <f t="shared" si="39"/>
        <v>4.329162572578408</v>
      </c>
      <c r="AY66" s="42">
        <f t="shared" si="40"/>
        <v>2.06</v>
      </c>
      <c r="AZ66" s="41">
        <f t="shared" si="41"/>
        <v>1.03</v>
      </c>
      <c r="BA66" s="43">
        <f t="shared" si="42"/>
        <v>0.6180000000000001</v>
      </c>
      <c r="BB66" s="46">
        <f t="shared" si="43"/>
        <v>0</v>
      </c>
      <c r="BC66" s="48">
        <f t="shared" si="44"/>
        <v>0.41200000000000003</v>
      </c>
      <c r="BD66" s="49">
        <f t="shared" si="45"/>
        <v>0.20600000000000002</v>
      </c>
      <c r="BE66" s="50">
        <f t="shared" si="46"/>
        <v>0.20600000000000002</v>
      </c>
      <c r="BF66" s="51">
        <f t="shared" si="47"/>
        <v>0.41200000000000003</v>
      </c>
      <c r="BG66" s="52">
        <f t="shared" si="48"/>
        <v>0.6180000000000001</v>
      </c>
      <c r="BH66" s="5"/>
    </row>
    <row r="67" spans="1:60" s="12" customFormat="1" ht="25.15" customHeight="1" x14ac:dyDescent="0.25">
      <c r="A67" s="57" t="s">
        <v>166</v>
      </c>
      <c r="B67" s="27">
        <v>22.8</v>
      </c>
      <c r="C67" s="27">
        <f>X67</f>
        <v>0</v>
      </c>
      <c r="D67" s="27">
        <f>Z67</f>
        <v>0</v>
      </c>
      <c r="E67" s="27">
        <v>0.45</v>
      </c>
      <c r="F67" s="27">
        <f>AD67</f>
        <v>0</v>
      </c>
      <c r="G67" s="27">
        <f>AF67</f>
        <v>0</v>
      </c>
      <c r="H67" s="27">
        <v>1.2</v>
      </c>
      <c r="I67" s="81">
        <f>AJ67</f>
        <v>0</v>
      </c>
      <c r="J67" s="80">
        <f>AK67</f>
        <v>0</v>
      </c>
      <c r="K67" s="81">
        <f>AL67</f>
        <v>0</v>
      </c>
      <c r="L67" s="28">
        <f>AM67</f>
        <v>0</v>
      </c>
      <c r="M67" s="29">
        <f>SUM(B67:L67)</f>
        <v>24.45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49"/>
        <v>0</v>
      </c>
      <c r="W67" s="30">
        <v>0</v>
      </c>
      <c r="X67" s="72">
        <f t="shared" si="50"/>
        <v>0</v>
      </c>
      <c r="Y67" s="30">
        <v>0</v>
      </c>
      <c r="Z67" s="72">
        <f t="shared" si="51"/>
        <v>0</v>
      </c>
      <c r="AA67" s="30">
        <v>0</v>
      </c>
      <c r="AB67" s="72">
        <f t="shared" si="52"/>
        <v>0</v>
      </c>
      <c r="AC67" s="30">
        <v>0</v>
      </c>
      <c r="AD67" s="72">
        <f t="shared" si="53"/>
        <v>0</v>
      </c>
      <c r="AE67" s="30">
        <v>0</v>
      </c>
      <c r="AF67" s="72">
        <f t="shared" si="54"/>
        <v>0</v>
      </c>
      <c r="AG67" s="92">
        <f t="shared" si="28"/>
        <v>0</v>
      </c>
      <c r="AH67" s="30">
        <v>0</v>
      </c>
      <c r="AI67" s="100">
        <f t="shared" si="55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12.225</v>
      </c>
      <c r="AP67" s="93">
        <f t="shared" si="31"/>
        <v>8.5574999999999992</v>
      </c>
      <c r="AQ67" s="98">
        <f t="shared" si="32"/>
        <v>6.7237499999999999</v>
      </c>
      <c r="AR67" s="99">
        <f t="shared" si="33"/>
        <v>9.1098524513837305</v>
      </c>
      <c r="AS67" s="94">
        <f t="shared" si="34"/>
        <v>5.7457500000000001</v>
      </c>
      <c r="AT67" s="39">
        <f t="shared" si="35"/>
        <v>7.784783003909733</v>
      </c>
      <c r="AU67" s="95">
        <f t="shared" si="36"/>
        <v>5.0122499999999999</v>
      </c>
      <c r="AV67" s="95">
        <f t="shared" si="37"/>
        <v>6.7909809183042347</v>
      </c>
      <c r="AW67" s="38">
        <f t="shared" si="38"/>
        <v>4.0097999999999994</v>
      </c>
      <c r="AX67" s="38">
        <f t="shared" si="39"/>
        <v>5.4327847346433877</v>
      </c>
      <c r="AY67" s="42">
        <f t="shared" si="40"/>
        <v>2.4449999999999998</v>
      </c>
      <c r="AZ67" s="41">
        <f t="shared" si="41"/>
        <v>1.2224999999999999</v>
      </c>
      <c r="BA67" s="43">
        <f t="shared" si="42"/>
        <v>0.73350000000000004</v>
      </c>
      <c r="BB67" s="46">
        <f t="shared" si="43"/>
        <v>0</v>
      </c>
      <c r="BC67" s="48">
        <f t="shared" si="44"/>
        <v>0.48899999999999999</v>
      </c>
      <c r="BD67" s="49">
        <f t="shared" si="45"/>
        <v>0.2445</v>
      </c>
      <c r="BE67" s="50">
        <f t="shared" si="46"/>
        <v>0.2445</v>
      </c>
      <c r="BF67" s="51">
        <f t="shared" si="47"/>
        <v>0.48899999999999999</v>
      </c>
      <c r="BG67" s="52">
        <f t="shared" si="48"/>
        <v>0.73350000000000004</v>
      </c>
      <c r="BH67" s="5"/>
    </row>
    <row r="68" spans="1:60" s="12" customFormat="1" ht="25.15" customHeight="1" x14ac:dyDescent="0.25">
      <c r="A68" s="57" t="s">
        <v>163</v>
      </c>
      <c r="B68" s="27">
        <v>14.4</v>
      </c>
      <c r="C68" s="27">
        <f>X68</f>
        <v>0</v>
      </c>
      <c r="D68" s="27">
        <f>Z68</f>
        <v>0</v>
      </c>
      <c r="E68" s="27">
        <f>AB68</f>
        <v>0</v>
      </c>
      <c r="F68" s="27">
        <f>AD68</f>
        <v>0</v>
      </c>
      <c r="G68" s="27">
        <f>AF68</f>
        <v>0</v>
      </c>
      <c r="H68" s="27">
        <v>6</v>
      </c>
      <c r="I68" s="81">
        <f>AJ68</f>
        <v>0</v>
      </c>
      <c r="J68" s="80">
        <f>AK68</f>
        <v>0</v>
      </c>
      <c r="K68" s="81">
        <f>AL68</f>
        <v>0</v>
      </c>
      <c r="L68" s="28">
        <v>3.94</v>
      </c>
      <c r="M68" s="29">
        <f>SUM(B68:L68)</f>
        <v>24.34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49"/>
        <v>0</v>
      </c>
      <c r="W68" s="30">
        <v>0</v>
      </c>
      <c r="X68" s="72">
        <f t="shared" si="50"/>
        <v>0</v>
      </c>
      <c r="Y68" s="30">
        <v>0</v>
      </c>
      <c r="Z68" s="72">
        <f t="shared" si="51"/>
        <v>0</v>
      </c>
      <c r="AA68" s="30">
        <v>0</v>
      </c>
      <c r="AB68" s="72">
        <f t="shared" si="52"/>
        <v>0</v>
      </c>
      <c r="AC68" s="30">
        <v>0</v>
      </c>
      <c r="AD68" s="72">
        <f t="shared" si="53"/>
        <v>0</v>
      </c>
      <c r="AE68" s="30">
        <v>0</v>
      </c>
      <c r="AF68" s="72">
        <f t="shared" si="54"/>
        <v>0</v>
      </c>
      <c r="AG68" s="92">
        <f t="shared" si="28"/>
        <v>0</v>
      </c>
      <c r="AH68" s="30">
        <v>0</v>
      </c>
      <c r="AI68" s="100">
        <f t="shared" si="55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10.199999999999999</v>
      </c>
      <c r="AP68" s="93">
        <f t="shared" si="31"/>
        <v>7.14</v>
      </c>
      <c r="AQ68" s="98">
        <f t="shared" si="32"/>
        <v>5.6099999999999994</v>
      </c>
      <c r="AR68" s="99">
        <f t="shared" si="33"/>
        <v>7.1093447180700569</v>
      </c>
      <c r="AS68" s="94">
        <f t="shared" si="34"/>
        <v>4.7939999999999996</v>
      </c>
      <c r="AT68" s="39">
        <f t="shared" si="35"/>
        <v>6.0752582136235027</v>
      </c>
      <c r="AU68" s="95">
        <f t="shared" si="36"/>
        <v>4.1819999999999995</v>
      </c>
      <c r="AV68" s="95">
        <f t="shared" si="37"/>
        <v>5.2996933352885875</v>
      </c>
      <c r="AW68" s="38">
        <f t="shared" si="38"/>
        <v>3.3455999999999997</v>
      </c>
      <c r="AX68" s="38">
        <f t="shared" si="39"/>
        <v>4.2397546682308702</v>
      </c>
      <c r="AY68" s="42">
        <f t="shared" si="40"/>
        <v>2.04</v>
      </c>
      <c r="AZ68" s="41">
        <f t="shared" si="41"/>
        <v>1.02</v>
      </c>
      <c r="BA68" s="43">
        <f t="shared" si="42"/>
        <v>0.61199999999999999</v>
      </c>
      <c r="BB68" s="46">
        <f t="shared" si="43"/>
        <v>0</v>
      </c>
      <c r="BC68" s="48">
        <f t="shared" si="44"/>
        <v>0.40799999999999997</v>
      </c>
      <c r="BD68" s="49">
        <f t="shared" si="45"/>
        <v>0.20399999999999999</v>
      </c>
      <c r="BE68" s="50">
        <f t="shared" si="46"/>
        <v>0.20399999999999999</v>
      </c>
      <c r="BF68" s="51">
        <f t="shared" si="47"/>
        <v>0.40799999999999997</v>
      </c>
      <c r="BG68" s="52">
        <f t="shared" si="48"/>
        <v>0.61199999999999999</v>
      </c>
      <c r="BH68" s="5"/>
    </row>
    <row r="69" spans="1:60" s="12" customFormat="1" ht="25.15" customHeight="1" x14ac:dyDescent="0.25">
      <c r="A69" s="57" t="s">
        <v>97</v>
      </c>
      <c r="B69" s="27">
        <v>11.6</v>
      </c>
      <c r="C69" s="27">
        <v>2.4</v>
      </c>
      <c r="D69" s="27">
        <f>Z69</f>
        <v>0</v>
      </c>
      <c r="E69" s="27">
        <v>2.25</v>
      </c>
      <c r="F69" s="27">
        <f>AD69</f>
        <v>0</v>
      </c>
      <c r="G69" s="27">
        <v>3.6</v>
      </c>
      <c r="H69" s="27">
        <v>0.4</v>
      </c>
      <c r="I69" s="81">
        <f>AJ69</f>
        <v>0</v>
      </c>
      <c r="J69" s="80">
        <f>AK69</f>
        <v>0</v>
      </c>
      <c r="K69" s="81">
        <f>AL69</f>
        <v>0</v>
      </c>
      <c r="L69" s="28">
        <v>4.05</v>
      </c>
      <c r="M69" s="29">
        <f>SUM(B69:L69)</f>
        <v>24.3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10.125</v>
      </c>
      <c r="AP69" s="93">
        <f t="shared" si="31"/>
        <v>7.0875000000000004</v>
      </c>
      <c r="AQ69" s="98">
        <f t="shared" si="32"/>
        <v>5.5687500000000005</v>
      </c>
      <c r="AR69" s="99">
        <f t="shared" si="33"/>
        <v>7.1000902729090551</v>
      </c>
      <c r="AS69" s="94">
        <f t="shared" si="34"/>
        <v>4.75875</v>
      </c>
      <c r="AT69" s="39">
        <f t="shared" si="35"/>
        <v>6.0673498695768284</v>
      </c>
      <c r="AU69" s="95">
        <f t="shared" si="36"/>
        <v>4.1512500000000001</v>
      </c>
      <c r="AV69" s="95">
        <f t="shared" si="37"/>
        <v>5.2927945670776584</v>
      </c>
      <c r="AW69" s="38">
        <f t="shared" si="38"/>
        <v>3.3209999999999997</v>
      </c>
      <c r="AX69" s="38">
        <f t="shared" si="39"/>
        <v>4.2342356536621262</v>
      </c>
      <c r="AY69" s="42">
        <f t="shared" si="40"/>
        <v>2.0250000000000004</v>
      </c>
      <c r="AZ69" s="41">
        <f t="shared" si="41"/>
        <v>1.0125000000000002</v>
      </c>
      <c r="BA69" s="43">
        <f t="shared" si="42"/>
        <v>0.60750000000000004</v>
      </c>
      <c r="BB69" s="46">
        <f t="shared" si="43"/>
        <v>0</v>
      </c>
      <c r="BC69" s="48">
        <f t="shared" si="44"/>
        <v>0.40500000000000003</v>
      </c>
      <c r="BD69" s="49">
        <f t="shared" si="45"/>
        <v>0.20250000000000001</v>
      </c>
      <c r="BE69" s="50">
        <f t="shared" si="46"/>
        <v>0.20250000000000001</v>
      </c>
      <c r="BF69" s="51">
        <f t="shared" si="47"/>
        <v>0.40500000000000003</v>
      </c>
      <c r="BG69" s="52">
        <f t="shared" si="48"/>
        <v>0.60750000000000004</v>
      </c>
      <c r="BH69" s="5"/>
    </row>
    <row r="70" spans="1:60" s="12" customFormat="1" ht="25.15" customHeight="1" x14ac:dyDescent="0.25">
      <c r="A70" s="57" t="s">
        <v>108</v>
      </c>
      <c r="B70" s="27">
        <v>14.8</v>
      </c>
      <c r="C70" s="27">
        <v>0.6</v>
      </c>
      <c r="D70" s="27">
        <f>Z70</f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>AJ70</f>
        <v>0</v>
      </c>
      <c r="J70" s="80">
        <f>AK70</f>
        <v>0</v>
      </c>
      <c r="K70" s="81">
        <f>AL70</f>
        <v>0</v>
      </c>
      <c r="L70" s="28">
        <v>3.98</v>
      </c>
      <c r="M70" s="29">
        <v>24.08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10.049999999999999</v>
      </c>
      <c r="AP70" s="93">
        <f t="shared" si="31"/>
        <v>7.0349999999999993</v>
      </c>
      <c r="AQ70" s="98">
        <f t="shared" si="32"/>
        <v>5.5274999999999999</v>
      </c>
      <c r="AR70" s="99">
        <f t="shared" si="33"/>
        <v>6.9866125682882405</v>
      </c>
      <c r="AS70" s="94">
        <f t="shared" si="34"/>
        <v>4.7234999999999996</v>
      </c>
      <c r="AT70" s="39">
        <f t="shared" si="35"/>
        <v>5.9703780129008601</v>
      </c>
      <c r="AU70" s="95">
        <f t="shared" si="36"/>
        <v>4.1204999999999998</v>
      </c>
      <c r="AV70" s="95">
        <f t="shared" si="37"/>
        <v>5.2082020963603251</v>
      </c>
      <c r="AW70" s="38">
        <f t="shared" si="38"/>
        <v>3.2963999999999993</v>
      </c>
      <c r="AX70" s="38">
        <f t="shared" si="39"/>
        <v>4.166561677088259</v>
      </c>
      <c r="AY70" s="42">
        <f t="shared" si="40"/>
        <v>2.0099999999999998</v>
      </c>
      <c r="AZ70" s="41">
        <f t="shared" si="41"/>
        <v>1.0049999999999999</v>
      </c>
      <c r="BA70" s="43">
        <f t="shared" si="42"/>
        <v>0.60299999999999998</v>
      </c>
      <c r="BB70" s="46">
        <f t="shared" si="43"/>
        <v>0</v>
      </c>
      <c r="BC70" s="48">
        <f t="shared" si="44"/>
        <v>0.40199999999999997</v>
      </c>
      <c r="BD70" s="49">
        <f t="shared" si="45"/>
        <v>0.20099999999999998</v>
      </c>
      <c r="BE70" s="50">
        <f t="shared" si="46"/>
        <v>0.20099999999999998</v>
      </c>
      <c r="BF70" s="51">
        <f t="shared" si="47"/>
        <v>0.40199999999999997</v>
      </c>
      <c r="BG70" s="52">
        <f t="shared" si="48"/>
        <v>0.60299999999999998</v>
      </c>
      <c r="BH70" s="5"/>
    </row>
    <row r="71" spans="1:60" s="12" customFormat="1" ht="25.15" customHeight="1" x14ac:dyDescent="0.25">
      <c r="A71" s="57" t="s">
        <v>123</v>
      </c>
      <c r="B71" s="27">
        <v>3.6</v>
      </c>
      <c r="C71" s="27">
        <v>1.8</v>
      </c>
      <c r="D71" s="27">
        <f>Z71</f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>AJ71</f>
        <v>0</v>
      </c>
      <c r="J71" s="80">
        <f>AK71</f>
        <v>0</v>
      </c>
      <c r="K71" s="81">
        <f>AL71</f>
        <v>0</v>
      </c>
      <c r="L71" s="28">
        <f>AM71</f>
        <v>0</v>
      </c>
      <c r="M71" s="29">
        <f>SUM(B71:L71)</f>
        <v>23.15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11.574999999999999</v>
      </c>
      <c r="AP71" s="93">
        <f t="shared" si="31"/>
        <v>8.1024999999999991</v>
      </c>
      <c r="AQ71" s="98">
        <f t="shared" si="32"/>
        <v>6.36625</v>
      </c>
      <c r="AR71" s="99">
        <f t="shared" si="33"/>
        <v>8.4751808424953339</v>
      </c>
      <c r="AS71" s="94">
        <f t="shared" si="34"/>
        <v>5.4402499999999998</v>
      </c>
      <c r="AT71" s="39">
        <f t="shared" si="35"/>
        <v>7.2424272654051034</v>
      </c>
      <c r="AU71" s="95">
        <f t="shared" si="36"/>
        <v>4.7457499999999992</v>
      </c>
      <c r="AV71" s="95">
        <f t="shared" si="37"/>
        <v>6.3178620825874292</v>
      </c>
      <c r="AW71" s="38">
        <f t="shared" si="38"/>
        <v>3.7965999999999993</v>
      </c>
      <c r="AX71" s="38">
        <f t="shared" si="39"/>
        <v>5.054289666069943</v>
      </c>
      <c r="AY71" s="42">
        <f t="shared" si="40"/>
        <v>2.3149999999999999</v>
      </c>
      <c r="AZ71" s="41">
        <f t="shared" si="41"/>
        <v>1.1575</v>
      </c>
      <c r="BA71" s="43">
        <f t="shared" si="42"/>
        <v>0.6944999999999999</v>
      </c>
      <c r="BB71" s="46">
        <f t="shared" si="43"/>
        <v>0</v>
      </c>
      <c r="BC71" s="48">
        <f t="shared" si="44"/>
        <v>0.46299999999999997</v>
      </c>
      <c r="BD71" s="49">
        <f t="shared" si="45"/>
        <v>0.23149999999999998</v>
      </c>
      <c r="BE71" s="50">
        <f t="shared" si="46"/>
        <v>0.23149999999999998</v>
      </c>
      <c r="BF71" s="51">
        <f t="shared" si="47"/>
        <v>0.46299999999999997</v>
      </c>
      <c r="BG71" s="52">
        <f t="shared" si="48"/>
        <v>0.6944999999999999</v>
      </c>
      <c r="BH71" s="5"/>
    </row>
    <row r="72" spans="1:60" s="12" customFormat="1" ht="25.15" customHeight="1" x14ac:dyDescent="0.25">
      <c r="A72" s="57" t="s">
        <v>170</v>
      </c>
      <c r="B72" s="27">
        <v>14.4</v>
      </c>
      <c r="C72" s="27">
        <f>X72</f>
        <v>0</v>
      </c>
      <c r="D72" s="27">
        <f>Z72</f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>AJ72</f>
        <v>0</v>
      </c>
      <c r="J72" s="80">
        <f>AK72</f>
        <v>0</v>
      </c>
      <c r="K72" s="81">
        <f>AL72</f>
        <v>0</v>
      </c>
      <c r="L72" s="28">
        <v>3.78</v>
      </c>
      <c r="M72" s="29">
        <f>SUM(B72:L72)</f>
        <v>22.68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9.4499999999999993</v>
      </c>
      <c r="AP72" s="93">
        <f t="shared" si="31"/>
        <v>6.6149999999999993</v>
      </c>
      <c r="AQ72" s="98">
        <f t="shared" si="32"/>
        <v>5.1974999999999989</v>
      </c>
      <c r="AR72" s="99">
        <f t="shared" si="33"/>
        <v>6.54116615171524</v>
      </c>
      <c r="AS72" s="94">
        <f t="shared" si="34"/>
        <v>4.4414999999999996</v>
      </c>
      <c r="AT72" s="39">
        <f t="shared" si="35"/>
        <v>5.5897238023748415</v>
      </c>
      <c r="AU72" s="95">
        <f t="shared" si="36"/>
        <v>3.8744999999999994</v>
      </c>
      <c r="AV72" s="95">
        <f t="shared" si="37"/>
        <v>4.8761420403695421</v>
      </c>
      <c r="AW72" s="38">
        <f t="shared" si="38"/>
        <v>3.0995999999999992</v>
      </c>
      <c r="AX72" s="38">
        <f t="shared" si="39"/>
        <v>3.9009136322956337</v>
      </c>
      <c r="AY72" s="42">
        <f t="shared" si="40"/>
        <v>1.8899999999999997</v>
      </c>
      <c r="AZ72" s="41">
        <f t="shared" si="41"/>
        <v>0.94499999999999984</v>
      </c>
      <c r="BA72" s="43">
        <f t="shared" si="42"/>
        <v>0.56699999999999995</v>
      </c>
      <c r="BB72" s="46">
        <f t="shared" si="43"/>
        <v>0</v>
      </c>
      <c r="BC72" s="48">
        <f t="shared" si="44"/>
        <v>0.37799999999999995</v>
      </c>
      <c r="BD72" s="49">
        <f t="shared" si="45"/>
        <v>0.18899999999999997</v>
      </c>
      <c r="BE72" s="50">
        <f t="shared" si="46"/>
        <v>0.18899999999999997</v>
      </c>
      <c r="BF72" s="51">
        <f t="shared" si="47"/>
        <v>0.37799999999999995</v>
      </c>
      <c r="BG72" s="52">
        <f t="shared" si="48"/>
        <v>0.56699999999999995</v>
      </c>
      <c r="BH72" s="5"/>
    </row>
    <row r="73" spans="1:60" s="12" customFormat="1" ht="25.15" customHeight="1" x14ac:dyDescent="0.25">
      <c r="A73" s="57" t="s">
        <v>132</v>
      </c>
      <c r="B73" s="27">
        <v>8</v>
      </c>
      <c r="C73" s="27">
        <f>X73</f>
        <v>0</v>
      </c>
      <c r="D73" s="27">
        <f>Z73</f>
        <v>0</v>
      </c>
      <c r="E73" s="27">
        <v>8.4</v>
      </c>
      <c r="F73" s="27">
        <f>AD73</f>
        <v>0</v>
      </c>
      <c r="G73" s="27">
        <f>AF73</f>
        <v>0</v>
      </c>
      <c r="H73" s="27">
        <v>6</v>
      </c>
      <c r="I73" s="81">
        <f>AJ73</f>
        <v>0</v>
      </c>
      <c r="J73" s="80">
        <f>AK73</f>
        <v>0</v>
      </c>
      <c r="K73" s="81">
        <f>AL73</f>
        <v>0</v>
      </c>
      <c r="L73" s="28">
        <f>AM73</f>
        <v>0</v>
      </c>
      <c r="M73" s="29">
        <f>SUM(B73:L73)</f>
        <v>22.4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11.2</v>
      </c>
      <c r="AP73" s="93">
        <f t="shared" si="31"/>
        <v>7.839999999999999</v>
      </c>
      <c r="AQ73" s="98">
        <f t="shared" si="32"/>
        <v>6.1599999999999993</v>
      </c>
      <c r="AR73" s="99">
        <f t="shared" si="33"/>
        <v>7.7504202211316278</v>
      </c>
      <c r="AS73" s="94">
        <f t="shared" si="34"/>
        <v>5.2639999999999993</v>
      </c>
      <c r="AT73" s="39">
        <f t="shared" si="35"/>
        <v>6.6230863707852086</v>
      </c>
      <c r="AU73" s="95">
        <f t="shared" si="36"/>
        <v>4.5919999999999996</v>
      </c>
      <c r="AV73" s="95">
        <f t="shared" si="37"/>
        <v>5.7775859830253946</v>
      </c>
      <c r="AW73" s="38">
        <f t="shared" si="38"/>
        <v>3.6735999999999991</v>
      </c>
      <c r="AX73" s="38">
        <f t="shared" si="39"/>
        <v>4.6220687864203152</v>
      </c>
      <c r="AY73" s="42">
        <f t="shared" si="40"/>
        <v>2.2399999999999998</v>
      </c>
      <c r="AZ73" s="41">
        <f t="shared" si="41"/>
        <v>1.1199999999999999</v>
      </c>
      <c r="BA73" s="43">
        <f t="shared" si="42"/>
        <v>0.67199999999999993</v>
      </c>
      <c r="BB73" s="46">
        <f t="shared" si="43"/>
        <v>0</v>
      </c>
      <c r="BC73" s="48">
        <f t="shared" si="44"/>
        <v>0.44799999999999995</v>
      </c>
      <c r="BD73" s="49">
        <f t="shared" si="45"/>
        <v>0.22399999999999998</v>
      </c>
      <c r="BE73" s="50">
        <f t="shared" si="46"/>
        <v>0.22399999999999998</v>
      </c>
      <c r="BF73" s="51">
        <f t="shared" si="47"/>
        <v>0.44799999999999995</v>
      </c>
      <c r="BG73" s="52">
        <f t="shared" si="48"/>
        <v>0.67199999999999993</v>
      </c>
      <c r="BH73" s="5"/>
    </row>
    <row r="74" spans="1:60" s="12" customFormat="1" ht="25.15" customHeight="1" x14ac:dyDescent="0.25">
      <c r="A74" s="57" t="s">
        <v>112</v>
      </c>
      <c r="B74" s="27">
        <v>1.6</v>
      </c>
      <c r="C74" s="27">
        <v>16.2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0.2</v>
      </c>
      <c r="I74" s="81">
        <f>AJ74</f>
        <v>0</v>
      </c>
      <c r="J74" s="80">
        <f>AK74</f>
        <v>0</v>
      </c>
      <c r="K74" s="81">
        <f>AL74</f>
        <v>0</v>
      </c>
      <c r="L74" s="28">
        <v>3.85</v>
      </c>
      <c r="M74" s="29">
        <f>SUM(B74:L74)</f>
        <v>21.85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9</v>
      </c>
      <c r="AP74" s="93">
        <f t="shared" si="31"/>
        <v>6.3</v>
      </c>
      <c r="AQ74" s="98">
        <f t="shared" si="32"/>
        <v>4.95</v>
      </c>
      <c r="AR74" s="99">
        <f t="shared" si="33"/>
        <v>6.2075902622918839</v>
      </c>
      <c r="AS74" s="94">
        <f t="shared" si="34"/>
        <v>4.2299999999999995</v>
      </c>
      <c r="AT74" s="39">
        <f t="shared" si="35"/>
        <v>5.3046680423221542</v>
      </c>
      <c r="AU74" s="95">
        <f t="shared" si="36"/>
        <v>3.69</v>
      </c>
      <c r="AV74" s="95">
        <f t="shared" si="37"/>
        <v>4.6274763773448582</v>
      </c>
      <c r="AW74" s="38">
        <f t="shared" si="38"/>
        <v>2.9519999999999995</v>
      </c>
      <c r="AX74" s="38">
        <f t="shared" si="39"/>
        <v>3.7019811018758864</v>
      </c>
      <c r="AY74" s="42">
        <f t="shared" si="40"/>
        <v>1.7999999999999998</v>
      </c>
      <c r="AZ74" s="41">
        <f t="shared" si="41"/>
        <v>0.89999999999999991</v>
      </c>
      <c r="BA74" s="43">
        <f t="shared" si="42"/>
        <v>0.54</v>
      </c>
      <c r="BB74" s="46">
        <f t="shared" si="43"/>
        <v>0</v>
      </c>
      <c r="BC74" s="48">
        <f t="shared" si="44"/>
        <v>0.36</v>
      </c>
      <c r="BD74" s="49">
        <f t="shared" si="45"/>
        <v>0.18</v>
      </c>
      <c r="BE74" s="50">
        <f t="shared" si="46"/>
        <v>0.18</v>
      </c>
      <c r="BF74" s="51">
        <f t="shared" si="47"/>
        <v>0.36</v>
      </c>
      <c r="BG74" s="52">
        <f t="shared" si="48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>Z75</f>
        <v>0</v>
      </c>
      <c r="E75" s="27">
        <f>AB75</f>
        <v>0</v>
      </c>
      <c r="F75" s="27">
        <f>AD75</f>
        <v>0</v>
      </c>
      <c r="G75" s="27">
        <f>AF75</f>
        <v>0</v>
      </c>
      <c r="H75" s="27">
        <v>2.2999999999999998</v>
      </c>
      <c r="I75" s="81">
        <f>AJ75</f>
        <v>0</v>
      </c>
      <c r="J75" s="80">
        <f>AK75</f>
        <v>0</v>
      </c>
      <c r="K75" s="81">
        <f>AL75</f>
        <v>0</v>
      </c>
      <c r="L75" s="28">
        <v>5.53</v>
      </c>
      <c r="M75" s="29">
        <f>SUM(B75:L75)</f>
        <v>21.330000000000002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7.9</v>
      </c>
      <c r="AP75" s="93">
        <f t="shared" si="31"/>
        <v>5.53</v>
      </c>
      <c r="AQ75" s="98">
        <f t="shared" si="32"/>
        <v>4.3449999999999998</v>
      </c>
      <c r="AR75" s="99">
        <f t="shared" si="33"/>
        <v>5.6840785731142622</v>
      </c>
      <c r="AS75" s="94">
        <f t="shared" si="34"/>
        <v>3.7130000000000001</v>
      </c>
      <c r="AT75" s="39">
        <f t="shared" si="35"/>
        <v>4.8573035079340059</v>
      </c>
      <c r="AU75" s="95">
        <f t="shared" si="36"/>
        <v>3.2389999999999999</v>
      </c>
      <c r="AV75" s="95">
        <f t="shared" si="37"/>
        <v>4.2372222090488139</v>
      </c>
      <c r="AW75" s="38">
        <f t="shared" si="38"/>
        <v>2.5911999999999997</v>
      </c>
      <c r="AX75" s="38">
        <f t="shared" si="39"/>
        <v>3.3897777672390506</v>
      </c>
      <c r="AY75" s="42">
        <f t="shared" si="40"/>
        <v>1.58</v>
      </c>
      <c r="AZ75" s="41">
        <f t="shared" si="41"/>
        <v>0.79</v>
      </c>
      <c r="BA75" s="43">
        <f t="shared" si="42"/>
        <v>0.47399999999999998</v>
      </c>
      <c r="BB75" s="46">
        <f t="shared" si="43"/>
        <v>0</v>
      </c>
      <c r="BC75" s="48">
        <f t="shared" si="44"/>
        <v>0.316</v>
      </c>
      <c r="BD75" s="49">
        <f t="shared" si="45"/>
        <v>0.158</v>
      </c>
      <c r="BE75" s="50">
        <f t="shared" si="46"/>
        <v>0.158</v>
      </c>
      <c r="BF75" s="51">
        <f t="shared" si="47"/>
        <v>0.316</v>
      </c>
      <c r="BG75" s="52">
        <f t="shared" si="48"/>
        <v>0.47399999999999998</v>
      </c>
      <c r="BH75" s="5"/>
    </row>
    <row r="76" spans="1:60" s="12" customFormat="1" ht="25.15" customHeight="1" x14ac:dyDescent="0.25">
      <c r="A76" s="57" t="s">
        <v>138</v>
      </c>
      <c r="B76" s="27">
        <v>8.4</v>
      </c>
      <c r="C76" s="27">
        <f>X76</f>
        <v>0</v>
      </c>
      <c r="D76" s="27">
        <f>Z76</f>
        <v>0</v>
      </c>
      <c r="E76" s="27">
        <v>9.3000000000000007</v>
      </c>
      <c r="F76" s="27">
        <f>AD76</f>
        <v>0</v>
      </c>
      <c r="G76" s="27">
        <f>AF76</f>
        <v>0</v>
      </c>
      <c r="H76" s="27">
        <f>AI76</f>
        <v>0</v>
      </c>
      <c r="I76" s="81">
        <f>AJ76</f>
        <v>0</v>
      </c>
      <c r="J76" s="80">
        <f>AK76</f>
        <v>0</v>
      </c>
      <c r="K76" s="81">
        <f>AL76</f>
        <v>0</v>
      </c>
      <c r="L76" s="28">
        <v>3.43</v>
      </c>
      <c r="M76" s="29">
        <f>SUM(B76:L76)</f>
        <v>21.130000000000003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8.8500000000000014</v>
      </c>
      <c r="AP76" s="93">
        <f t="shared" si="31"/>
        <v>6.1950000000000003</v>
      </c>
      <c r="AQ76" s="98">
        <f t="shared" si="32"/>
        <v>4.8675000000000006</v>
      </c>
      <c r="AR76" s="99">
        <f t="shared" si="33"/>
        <v>6.0252864088535985</v>
      </c>
      <c r="AS76" s="94">
        <f t="shared" si="34"/>
        <v>4.1595000000000004</v>
      </c>
      <c r="AT76" s="39">
        <f t="shared" si="35"/>
        <v>5.1488811130203471</v>
      </c>
      <c r="AU76" s="95">
        <f t="shared" si="36"/>
        <v>3.6285000000000003</v>
      </c>
      <c r="AV76" s="95">
        <f t="shared" si="37"/>
        <v>4.4915771411454095</v>
      </c>
      <c r="AW76" s="38">
        <f t="shared" si="38"/>
        <v>2.9028</v>
      </c>
      <c r="AX76" s="38">
        <f t="shared" si="39"/>
        <v>3.5932617129163273</v>
      </c>
      <c r="AY76" s="42">
        <f t="shared" si="40"/>
        <v>1.7700000000000002</v>
      </c>
      <c r="AZ76" s="41">
        <f t="shared" si="41"/>
        <v>0.88500000000000012</v>
      </c>
      <c r="BA76" s="43">
        <f t="shared" si="42"/>
        <v>0.53100000000000003</v>
      </c>
      <c r="BB76" s="46">
        <f t="shared" si="43"/>
        <v>0</v>
      </c>
      <c r="BC76" s="48">
        <f t="shared" si="44"/>
        <v>0.35400000000000004</v>
      </c>
      <c r="BD76" s="49">
        <f t="shared" si="45"/>
        <v>0.17700000000000002</v>
      </c>
      <c r="BE76" s="50">
        <f t="shared" si="46"/>
        <v>0.17700000000000002</v>
      </c>
      <c r="BF76" s="51">
        <f t="shared" si="47"/>
        <v>0.35400000000000004</v>
      </c>
      <c r="BG76" s="52">
        <f t="shared" si="48"/>
        <v>0.53100000000000003</v>
      </c>
      <c r="BH76" s="5"/>
    </row>
    <row r="77" spans="1:60" s="12" customFormat="1" ht="25.15" customHeight="1" x14ac:dyDescent="0.25">
      <c r="A77" s="57" t="s">
        <v>159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>AF77</f>
        <v>0</v>
      </c>
      <c r="H77" s="27">
        <v>0.4</v>
      </c>
      <c r="I77" s="81">
        <f>AJ77</f>
        <v>0</v>
      </c>
      <c r="J77" s="80">
        <f>AK77</f>
        <v>0</v>
      </c>
      <c r="K77" s="81">
        <f>AL77</f>
        <v>0</v>
      </c>
      <c r="L77" s="28">
        <v>3.16</v>
      </c>
      <c r="M77" s="29">
        <f>SUM(B77:L77)</f>
        <v>20.959999999999997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8.8999999999999986</v>
      </c>
      <c r="AP77" s="93">
        <f t="shared" si="31"/>
        <v>6.2299999999999986</v>
      </c>
      <c r="AQ77" s="98">
        <f t="shared" si="32"/>
        <v>4.8949999999999987</v>
      </c>
      <c r="AR77" s="99">
        <f t="shared" si="33"/>
        <v>6.274574799361428</v>
      </c>
      <c r="AS77" s="94">
        <f t="shared" si="34"/>
        <v>4.1829999999999989</v>
      </c>
      <c r="AT77" s="39">
        <f t="shared" si="35"/>
        <v>5.3619093739997661</v>
      </c>
      <c r="AU77" s="95">
        <f t="shared" si="36"/>
        <v>3.6489999999999991</v>
      </c>
      <c r="AV77" s="95">
        <f t="shared" si="37"/>
        <v>4.677410304978519</v>
      </c>
      <c r="AW77" s="38">
        <f t="shared" si="38"/>
        <v>2.9191999999999991</v>
      </c>
      <c r="AX77" s="38">
        <f t="shared" si="39"/>
        <v>3.741928243982815</v>
      </c>
      <c r="AY77" s="42">
        <f t="shared" si="40"/>
        <v>1.7799999999999996</v>
      </c>
      <c r="AZ77" s="41">
        <f t="shared" si="41"/>
        <v>0.88999999999999979</v>
      </c>
      <c r="BA77" s="43">
        <f t="shared" si="42"/>
        <v>0.53399999999999992</v>
      </c>
      <c r="BB77" s="46">
        <f t="shared" si="43"/>
        <v>0</v>
      </c>
      <c r="BC77" s="48">
        <f t="shared" si="44"/>
        <v>0.35599999999999993</v>
      </c>
      <c r="BD77" s="49">
        <f t="shared" si="45"/>
        <v>0.17799999999999996</v>
      </c>
      <c r="BE77" s="50">
        <f t="shared" si="46"/>
        <v>0.17799999999999996</v>
      </c>
      <c r="BF77" s="51">
        <f t="shared" si="47"/>
        <v>0.35599999999999993</v>
      </c>
      <c r="BG77" s="52">
        <f t="shared" si="48"/>
        <v>0.53399999999999992</v>
      </c>
      <c r="BH77" s="5"/>
    </row>
    <row r="78" spans="1:60" s="12" customFormat="1" ht="25.15" customHeight="1" x14ac:dyDescent="0.25">
      <c r="A78" s="57" t="s">
        <v>110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>AD78</f>
        <v>0</v>
      </c>
      <c r="G78" s="27">
        <f>AF78</f>
        <v>0</v>
      </c>
      <c r="H78" s="27">
        <v>4.7</v>
      </c>
      <c r="I78" s="81">
        <f>AJ78</f>
        <v>0</v>
      </c>
      <c r="J78" s="80">
        <f>AK78</f>
        <v>0</v>
      </c>
      <c r="K78" s="81">
        <f>AL78</f>
        <v>0</v>
      </c>
      <c r="L78" s="28">
        <f>AM78</f>
        <v>0</v>
      </c>
      <c r="M78" s="29">
        <f>SUM(B78:L78)</f>
        <v>20.65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10.324999999999999</v>
      </c>
      <c r="AP78" s="93">
        <f t="shared" si="31"/>
        <v>7.2275</v>
      </c>
      <c r="AQ78" s="98">
        <f t="shared" si="32"/>
        <v>5.67875</v>
      </c>
      <c r="AR78" s="99">
        <f t="shared" si="33"/>
        <v>6.9606173891632741</v>
      </c>
      <c r="AS78" s="94">
        <f t="shared" si="34"/>
        <v>4.8527499999999995</v>
      </c>
      <c r="AT78" s="39">
        <f t="shared" si="35"/>
        <v>5.9481639507395245</v>
      </c>
      <c r="AU78" s="95">
        <f t="shared" si="36"/>
        <v>4.23325</v>
      </c>
      <c r="AV78" s="95">
        <f t="shared" si="37"/>
        <v>5.1888238719217128</v>
      </c>
      <c r="AW78" s="38">
        <f t="shared" si="38"/>
        <v>3.3865999999999996</v>
      </c>
      <c r="AX78" s="38">
        <f t="shared" si="39"/>
        <v>4.1510590975373702</v>
      </c>
      <c r="AY78" s="42">
        <f t="shared" si="40"/>
        <v>2.0649999999999999</v>
      </c>
      <c r="AZ78" s="41">
        <f t="shared" si="41"/>
        <v>1.0325</v>
      </c>
      <c r="BA78" s="43">
        <f t="shared" si="42"/>
        <v>0.61949999999999994</v>
      </c>
      <c r="BB78" s="46">
        <f t="shared" si="43"/>
        <v>0</v>
      </c>
      <c r="BC78" s="48">
        <f t="shared" si="44"/>
        <v>0.41299999999999998</v>
      </c>
      <c r="BD78" s="49">
        <f t="shared" si="45"/>
        <v>0.20649999999999999</v>
      </c>
      <c r="BE78" s="50">
        <f t="shared" si="46"/>
        <v>0.20649999999999999</v>
      </c>
      <c r="BF78" s="51">
        <f t="shared" si="47"/>
        <v>0.41299999999999998</v>
      </c>
      <c r="BG78" s="52">
        <f t="shared" si="48"/>
        <v>0.61949999999999994</v>
      </c>
      <c r="BH78" s="5"/>
    </row>
    <row r="79" spans="1:60" s="12" customFormat="1" ht="25.15" customHeight="1" x14ac:dyDescent="0.25">
      <c r="A79" s="57" t="s">
        <v>127</v>
      </c>
      <c r="B79" s="27">
        <v>13.6</v>
      </c>
      <c r="C79" s="27">
        <v>2.1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0.8</v>
      </c>
      <c r="I79" s="81">
        <f>AJ79</f>
        <v>0</v>
      </c>
      <c r="J79" s="80">
        <f>AK79</f>
        <v>0</v>
      </c>
      <c r="K79" s="81">
        <f>AL79</f>
        <v>0</v>
      </c>
      <c r="L79" s="28">
        <v>3.39</v>
      </c>
      <c r="M79" s="29">
        <f>SUM(B79:L79)</f>
        <v>19.89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8.25</v>
      </c>
      <c r="AP79" s="93">
        <f t="shared" si="31"/>
        <v>5.7750000000000004</v>
      </c>
      <c r="AQ79" s="98">
        <f t="shared" si="32"/>
        <v>4.5375000000000005</v>
      </c>
      <c r="AR79" s="99">
        <f t="shared" si="33"/>
        <v>5.4753729645638538</v>
      </c>
      <c r="AS79" s="94">
        <f t="shared" si="34"/>
        <v>3.8775000000000004</v>
      </c>
      <c r="AT79" s="39">
        <f t="shared" si="35"/>
        <v>4.6789550788091114</v>
      </c>
      <c r="AU79" s="95">
        <f t="shared" si="36"/>
        <v>3.3825000000000003</v>
      </c>
      <c r="AV79" s="95">
        <f t="shared" si="37"/>
        <v>4.0816416644930547</v>
      </c>
      <c r="AW79" s="38">
        <f t="shared" si="38"/>
        <v>2.706</v>
      </c>
      <c r="AX79" s="38">
        <f t="shared" si="39"/>
        <v>3.2653133315944434</v>
      </c>
      <c r="AY79" s="42">
        <f t="shared" si="40"/>
        <v>1.6500000000000001</v>
      </c>
      <c r="AZ79" s="41">
        <f t="shared" si="41"/>
        <v>0.82500000000000007</v>
      </c>
      <c r="BA79" s="43">
        <f t="shared" si="42"/>
        <v>0.495</v>
      </c>
      <c r="BB79" s="46">
        <f t="shared" si="43"/>
        <v>0</v>
      </c>
      <c r="BC79" s="48">
        <f t="shared" si="44"/>
        <v>0.33</v>
      </c>
      <c r="BD79" s="49">
        <f t="shared" si="45"/>
        <v>0.16500000000000001</v>
      </c>
      <c r="BE79" s="50">
        <f t="shared" si="46"/>
        <v>0.16500000000000001</v>
      </c>
      <c r="BF79" s="51">
        <f t="shared" si="47"/>
        <v>0.33</v>
      </c>
      <c r="BG79" s="52">
        <f t="shared" si="48"/>
        <v>0.495</v>
      </c>
      <c r="BH79" s="5"/>
    </row>
    <row r="80" spans="1:60" s="12" customFormat="1" ht="25.15" customHeight="1" x14ac:dyDescent="0.25">
      <c r="A80" s="57" t="s">
        <v>143</v>
      </c>
      <c r="B80" s="27">
        <v>13.6</v>
      </c>
      <c r="C80" s="27">
        <f>X80</f>
        <v>0</v>
      </c>
      <c r="D80" s="27">
        <f>Z80</f>
        <v>0</v>
      </c>
      <c r="E80" s="27">
        <f>AB80</f>
        <v>0</v>
      </c>
      <c r="F80" s="27">
        <f>AD80</f>
        <v>0</v>
      </c>
      <c r="G80" s="27">
        <f>AF80</f>
        <v>0</v>
      </c>
      <c r="H80" s="27">
        <v>5.4</v>
      </c>
      <c r="I80" s="81">
        <f>AJ80</f>
        <v>0</v>
      </c>
      <c r="J80" s="80">
        <f>AK80</f>
        <v>0</v>
      </c>
      <c r="K80" s="81">
        <f>AL80</f>
        <v>0</v>
      </c>
      <c r="L80" s="28">
        <f>AM80</f>
        <v>0</v>
      </c>
      <c r="M80" s="29">
        <f>SUM(B80:L80)</f>
        <v>19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9.5</v>
      </c>
      <c r="AP80" s="93">
        <f t="shared" si="31"/>
        <v>6.65</v>
      </c>
      <c r="AQ80" s="98">
        <f t="shared" si="32"/>
        <v>5.2249999999999996</v>
      </c>
      <c r="AR80" s="99">
        <f t="shared" si="33"/>
        <v>6.3698044176821833</v>
      </c>
      <c r="AS80" s="94">
        <f t="shared" si="34"/>
        <v>4.4649999999999999</v>
      </c>
      <c r="AT80" s="39">
        <f t="shared" si="35"/>
        <v>5.4432874114738663</v>
      </c>
      <c r="AU80" s="95">
        <f t="shared" si="36"/>
        <v>3.895</v>
      </c>
      <c r="AV80" s="95">
        <f t="shared" si="37"/>
        <v>4.7483996568176279</v>
      </c>
      <c r="AW80" s="38">
        <f t="shared" si="38"/>
        <v>3.1159999999999997</v>
      </c>
      <c r="AX80" s="38">
        <f t="shared" si="39"/>
        <v>3.7987197254541019</v>
      </c>
      <c r="AY80" s="42">
        <f t="shared" si="40"/>
        <v>1.9</v>
      </c>
      <c r="AZ80" s="41">
        <f t="shared" si="41"/>
        <v>0.95</v>
      </c>
      <c r="BA80" s="43">
        <f t="shared" si="42"/>
        <v>0.57000000000000006</v>
      </c>
      <c r="BB80" s="46">
        <f t="shared" si="43"/>
        <v>0</v>
      </c>
      <c r="BC80" s="48">
        <f t="shared" si="44"/>
        <v>0.38</v>
      </c>
      <c r="BD80" s="49">
        <f t="shared" si="45"/>
        <v>0.19</v>
      </c>
      <c r="BE80" s="50">
        <f t="shared" si="46"/>
        <v>0.19</v>
      </c>
      <c r="BF80" s="51">
        <f t="shared" si="47"/>
        <v>0.38</v>
      </c>
      <c r="BG80" s="52">
        <f t="shared" si="48"/>
        <v>0.57000000000000006</v>
      </c>
      <c r="BH80" s="5"/>
    </row>
    <row r="81" spans="1:60" s="12" customFormat="1" ht="25.15" customHeight="1" x14ac:dyDescent="0.25">
      <c r="A81" s="57" t="s">
        <v>124</v>
      </c>
      <c r="B81" s="27">
        <v>10</v>
      </c>
      <c r="C81" s="27">
        <f>X81</f>
        <v>0</v>
      </c>
      <c r="D81" s="27">
        <v>0.8</v>
      </c>
      <c r="E81" s="27">
        <f>AB81</f>
        <v>0</v>
      </c>
      <c r="F81" s="27">
        <f>AD81</f>
        <v>0</v>
      </c>
      <c r="G81" s="27">
        <v>2.1</v>
      </c>
      <c r="H81" s="27">
        <v>1.4</v>
      </c>
      <c r="I81" s="81">
        <f>AJ81</f>
        <v>0</v>
      </c>
      <c r="J81" s="80">
        <f>AK81</f>
        <v>0</v>
      </c>
      <c r="K81" s="81">
        <f>AL81</f>
        <v>0</v>
      </c>
      <c r="L81" s="28">
        <v>3.55</v>
      </c>
      <c r="M81" s="29">
        <f>SUM(B81:L81)</f>
        <v>17.850000000000001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7.15</v>
      </c>
      <c r="AP81" s="93">
        <f t="shared" si="31"/>
        <v>5.0050000000000008</v>
      </c>
      <c r="AQ81" s="98">
        <f t="shared" si="32"/>
        <v>3.9325000000000006</v>
      </c>
      <c r="AR81" s="99">
        <f t="shared" si="33"/>
        <v>4.8297641963086848</v>
      </c>
      <c r="AS81" s="94">
        <f t="shared" si="34"/>
        <v>3.3605000000000005</v>
      </c>
      <c r="AT81" s="39">
        <f t="shared" si="35"/>
        <v>4.1272530404819676</v>
      </c>
      <c r="AU81" s="95">
        <f t="shared" si="36"/>
        <v>2.9315000000000002</v>
      </c>
      <c r="AV81" s="95">
        <f t="shared" si="37"/>
        <v>3.6003696736119286</v>
      </c>
      <c r="AW81" s="38">
        <f t="shared" si="38"/>
        <v>2.3452000000000002</v>
      </c>
      <c r="AX81" s="38">
        <f t="shared" si="39"/>
        <v>2.8802957388895427</v>
      </c>
      <c r="AY81" s="42">
        <f t="shared" si="40"/>
        <v>1.4300000000000002</v>
      </c>
      <c r="AZ81" s="41">
        <f t="shared" si="41"/>
        <v>0.71500000000000008</v>
      </c>
      <c r="BA81" s="43">
        <f t="shared" si="42"/>
        <v>0.42900000000000005</v>
      </c>
      <c r="BB81" s="46">
        <f t="shared" si="43"/>
        <v>0</v>
      </c>
      <c r="BC81" s="48">
        <f t="shared" si="44"/>
        <v>0.28600000000000003</v>
      </c>
      <c r="BD81" s="49">
        <f t="shared" si="45"/>
        <v>0.14300000000000002</v>
      </c>
      <c r="BE81" s="50">
        <f t="shared" si="46"/>
        <v>0.14300000000000002</v>
      </c>
      <c r="BF81" s="51">
        <f t="shared" si="47"/>
        <v>0.28600000000000003</v>
      </c>
      <c r="BG81" s="52">
        <f t="shared" si="48"/>
        <v>0.42900000000000005</v>
      </c>
      <c r="BH81" s="5"/>
    </row>
    <row r="82" spans="1:60" s="12" customFormat="1" ht="29.25" customHeight="1" x14ac:dyDescent="0.25">
      <c r="A82" s="57" t="s">
        <v>89</v>
      </c>
      <c r="B82" s="27">
        <v>1.2</v>
      </c>
      <c r="C82" s="27">
        <v>11.4</v>
      </c>
      <c r="D82" s="27">
        <f>Z82</f>
        <v>0</v>
      </c>
      <c r="E82" s="27">
        <f>AB82</f>
        <v>0</v>
      </c>
      <c r="F82" s="27">
        <f>AD82</f>
        <v>0</v>
      </c>
      <c r="G82" s="27">
        <f>AF82</f>
        <v>0</v>
      </c>
      <c r="H82" s="27">
        <v>2.1</v>
      </c>
      <c r="I82" s="81">
        <f>AJ82</f>
        <v>0</v>
      </c>
      <c r="J82" s="80">
        <f>AK82</f>
        <v>0</v>
      </c>
      <c r="K82" s="81">
        <f>AL82</f>
        <v>0</v>
      </c>
      <c r="L82" s="28">
        <v>2.91</v>
      </c>
      <c r="M82" s="29">
        <f>SUM(B82:L82)</f>
        <v>17.61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</v>
      </c>
      <c r="AP82" s="93">
        <f t="shared" si="31"/>
        <v>5.1449999999999996</v>
      </c>
      <c r="AQ82" s="98">
        <f t="shared" si="32"/>
        <v>4.0424999999999995</v>
      </c>
      <c r="AR82" s="99">
        <f t="shared" si="33"/>
        <v>5.0657107562070003</v>
      </c>
      <c r="AS82" s="94">
        <f t="shared" si="34"/>
        <v>3.4544999999999999</v>
      </c>
      <c r="AT82" s="39">
        <f t="shared" si="35"/>
        <v>4.3288801007587097</v>
      </c>
      <c r="AU82" s="95">
        <f t="shared" si="36"/>
        <v>3.0134999999999996</v>
      </c>
      <c r="AV82" s="95">
        <f t="shared" si="37"/>
        <v>3.7762571091724912</v>
      </c>
      <c r="AW82" s="38">
        <f t="shared" si="38"/>
        <v>2.4107999999999996</v>
      </c>
      <c r="AX82" s="38">
        <f t="shared" si="39"/>
        <v>3.0210056873379929</v>
      </c>
      <c r="AY82" s="42">
        <f t="shared" si="40"/>
        <v>1.47</v>
      </c>
      <c r="AZ82" s="41">
        <f t="shared" si="41"/>
        <v>0.73499999999999999</v>
      </c>
      <c r="BA82" s="43">
        <f t="shared" si="42"/>
        <v>0.44099999999999995</v>
      </c>
      <c r="BB82" s="46">
        <f t="shared" si="43"/>
        <v>0</v>
      </c>
      <c r="BC82" s="48">
        <f t="shared" si="44"/>
        <v>0.29399999999999998</v>
      </c>
      <c r="BD82" s="49">
        <f t="shared" si="45"/>
        <v>0.14699999999999999</v>
      </c>
      <c r="BE82" s="50">
        <f t="shared" si="46"/>
        <v>0.14699999999999999</v>
      </c>
      <c r="BF82" s="51">
        <f t="shared" si="47"/>
        <v>0.29399999999999998</v>
      </c>
      <c r="BG82" s="52">
        <f t="shared" si="48"/>
        <v>0.44099999999999995</v>
      </c>
      <c r="BH82" s="5"/>
    </row>
    <row r="83" spans="1:60" s="12" customFormat="1" ht="25.15" customHeight="1" x14ac:dyDescent="0.25">
      <c r="A83" s="57" t="s">
        <v>144</v>
      </c>
      <c r="B83" s="27">
        <v>10</v>
      </c>
      <c r="C83" s="27">
        <f>X83</f>
        <v>0</v>
      </c>
      <c r="D83" s="27">
        <f>Z83</f>
        <v>0</v>
      </c>
      <c r="E83" s="27">
        <f>AB83</f>
        <v>0</v>
      </c>
      <c r="F83" s="27">
        <f>AD83</f>
        <v>0</v>
      </c>
      <c r="G83" s="27">
        <v>3.6</v>
      </c>
      <c r="H83" s="27">
        <v>1.1000000000000001</v>
      </c>
      <c r="I83" s="81">
        <f>AJ83</f>
        <v>0</v>
      </c>
      <c r="J83" s="80">
        <f>AK83</f>
        <v>0</v>
      </c>
      <c r="K83" s="81">
        <f>AL83</f>
        <v>0</v>
      </c>
      <c r="L83" s="28">
        <v>2.69</v>
      </c>
      <c r="M83" s="29">
        <f>SUM(B83:L83)</f>
        <v>17.39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si="22"/>
        <v>0</v>
      </c>
      <c r="W83" s="30">
        <v>0</v>
      </c>
      <c r="X83" s="72">
        <f t="shared" si="23"/>
        <v>0</v>
      </c>
      <c r="Y83" s="30">
        <v>0</v>
      </c>
      <c r="Z83" s="72">
        <f t="shared" si="24"/>
        <v>0</v>
      </c>
      <c r="AA83" s="30">
        <v>0</v>
      </c>
      <c r="AB83" s="72">
        <f t="shared" si="25"/>
        <v>0</v>
      </c>
      <c r="AC83" s="30">
        <v>0</v>
      </c>
      <c r="AD83" s="72">
        <f t="shared" si="26"/>
        <v>0</v>
      </c>
      <c r="AE83" s="30">
        <v>0</v>
      </c>
      <c r="AF83" s="72">
        <f t="shared" si="27"/>
        <v>0</v>
      </c>
      <c r="AG83" s="92">
        <f t="shared" si="28"/>
        <v>0</v>
      </c>
      <c r="AH83" s="30">
        <v>0</v>
      </c>
      <c r="AI83" s="100">
        <f t="shared" si="29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0"/>
        <v>7.3500000000000014</v>
      </c>
      <c r="AP83" s="93">
        <f t="shared" si="31"/>
        <v>5.1450000000000005</v>
      </c>
      <c r="AQ83" s="98">
        <f t="shared" si="32"/>
        <v>4.0425000000000004</v>
      </c>
      <c r="AR83" s="99">
        <f t="shared" si="33"/>
        <v>4.8473798257908873</v>
      </c>
      <c r="AS83" s="94">
        <f t="shared" si="34"/>
        <v>3.4545000000000003</v>
      </c>
      <c r="AT83" s="39">
        <f t="shared" si="35"/>
        <v>4.1423063965849396</v>
      </c>
      <c r="AU83" s="95">
        <f t="shared" si="36"/>
        <v>3.0135000000000005</v>
      </c>
      <c r="AV83" s="95">
        <f t="shared" si="37"/>
        <v>3.6135013246804797</v>
      </c>
      <c r="AW83" s="38">
        <f t="shared" si="38"/>
        <v>2.4108000000000001</v>
      </c>
      <c r="AX83" s="38">
        <f t="shared" si="39"/>
        <v>2.8908010597443834</v>
      </c>
      <c r="AY83" s="42">
        <f t="shared" si="40"/>
        <v>1.4700000000000002</v>
      </c>
      <c r="AZ83" s="41">
        <f t="shared" si="41"/>
        <v>0.7350000000000001</v>
      </c>
      <c r="BA83" s="43">
        <f t="shared" si="42"/>
        <v>0.44100000000000006</v>
      </c>
      <c r="BB83" s="46">
        <f t="shared" si="43"/>
        <v>0</v>
      </c>
      <c r="BC83" s="48">
        <f t="shared" si="44"/>
        <v>0.29400000000000004</v>
      </c>
      <c r="BD83" s="49">
        <f t="shared" si="45"/>
        <v>0.14700000000000002</v>
      </c>
      <c r="BE83" s="50">
        <f t="shared" si="46"/>
        <v>0.14700000000000002</v>
      </c>
      <c r="BF83" s="51">
        <f t="shared" si="47"/>
        <v>0.29400000000000004</v>
      </c>
      <c r="BG83" s="52">
        <f t="shared" si="48"/>
        <v>0.44100000000000006</v>
      </c>
      <c r="BH83" s="5"/>
    </row>
    <row r="84" spans="1:60" s="12" customFormat="1" ht="25.15" customHeight="1" x14ac:dyDescent="0.25">
      <c r="A84" s="57" t="s">
        <v>147</v>
      </c>
      <c r="B84" s="27">
        <v>10.4</v>
      </c>
      <c r="C84" s="27">
        <v>2.1</v>
      </c>
      <c r="D84" s="27">
        <f>Z84</f>
        <v>0</v>
      </c>
      <c r="E84" s="27">
        <f>AB84</f>
        <v>0</v>
      </c>
      <c r="F84" s="27">
        <f>AD84</f>
        <v>0</v>
      </c>
      <c r="G84" s="27">
        <f>AF84</f>
        <v>0</v>
      </c>
      <c r="H84" s="27">
        <v>1.3</v>
      </c>
      <c r="I84" s="81">
        <f>AJ84</f>
        <v>0</v>
      </c>
      <c r="J84" s="80">
        <f>AK84</f>
        <v>0</v>
      </c>
      <c r="K84" s="81">
        <f>AL84</f>
        <v>0</v>
      </c>
      <c r="L84" s="28">
        <v>3.42</v>
      </c>
      <c r="M84" s="29">
        <f>SUM(B84:L84)</f>
        <v>17.22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ref="V84:V109" si="56">U84*V75</f>
        <v>0</v>
      </c>
      <c r="W84" s="30">
        <v>0</v>
      </c>
      <c r="X84" s="72">
        <f t="shared" ref="X84:X109" si="57">W84*X75</f>
        <v>0</v>
      </c>
      <c r="Y84" s="30">
        <v>0</v>
      </c>
      <c r="Z84" s="72">
        <f t="shared" ref="Z84:Z109" si="58">Y84*Z75</f>
        <v>0</v>
      </c>
      <c r="AA84" s="30">
        <v>0</v>
      </c>
      <c r="AB84" s="72">
        <f t="shared" ref="AB84:AB109" si="59">AA84*AB75</f>
        <v>0</v>
      </c>
      <c r="AC84" s="30">
        <v>0</v>
      </c>
      <c r="AD84" s="72">
        <f t="shared" ref="AD84:AD109" si="60">AC84*AD75</f>
        <v>0</v>
      </c>
      <c r="AE84" s="30">
        <v>0</v>
      </c>
      <c r="AF84" s="72">
        <f t="shared" ref="AF84:AF109" si="61">AE84*AF75</f>
        <v>0</v>
      </c>
      <c r="AG84" s="92">
        <f t="shared" ref="AG84:AG109" si="62">V84+X84+Z84+AB84+AD84+AF84</f>
        <v>0</v>
      </c>
      <c r="AH84" s="30">
        <v>0</v>
      </c>
      <c r="AI84" s="100">
        <f t="shared" ref="AI84:AI109" si="63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64">(M84-L84)/100*50</f>
        <v>6.8999999999999995</v>
      </c>
      <c r="AP84" s="93">
        <f t="shared" ref="AP84:AP109" si="65">(M84-L84)/100*35</f>
        <v>4.8299999999999992</v>
      </c>
      <c r="AQ84" s="98">
        <f t="shared" ref="AQ84:AQ109" si="66">(M84-L84)/100*27.5</f>
        <v>3.7949999999999995</v>
      </c>
      <c r="AR84" s="99">
        <f t="shared" ref="AR84:AR109" si="67">(M84-L84)/100*AR80+AQ84</f>
        <v>4.6740330096401408</v>
      </c>
      <c r="AS84" s="94">
        <f t="shared" ref="AS84:AS109" si="68">(M84-L84)/100*23.5</f>
        <v>3.2429999999999994</v>
      </c>
      <c r="AT84" s="39">
        <f t="shared" ref="AT84:AT109" si="69">(M84-L84)/100*AT80+AS84</f>
        <v>3.994173662783393</v>
      </c>
      <c r="AU84" s="95">
        <f t="shared" ref="AU84:AU109" si="70">(M84-L84)/100*20.5</f>
        <v>2.8289999999999997</v>
      </c>
      <c r="AV84" s="95">
        <f t="shared" ref="AV84:AV109" si="71">(M84-L84)/100*AV80+AU84</f>
        <v>3.4842791526408323</v>
      </c>
      <c r="AW84" s="38">
        <f t="shared" ref="AW84:AW109" si="72">(M84-L84)/100*16.4</f>
        <v>2.2631999999999994</v>
      </c>
      <c r="AX84" s="38">
        <f t="shared" ref="AX84:AX109" si="73">(M84-L84)/100*AX80+AW84</f>
        <v>2.7874233221126654</v>
      </c>
      <c r="AY84" s="42">
        <f t="shared" ref="AY84:AY109" si="74">(M84-L84)/100*10</f>
        <v>1.38</v>
      </c>
      <c r="AZ84" s="41">
        <f t="shared" ref="AZ84:AZ109" si="75">(M84-L84)/100*5</f>
        <v>0.69</v>
      </c>
      <c r="BA84" s="43">
        <f t="shared" ref="BA84:BA109" si="76">(M84-L84)/100*3</f>
        <v>0.41399999999999992</v>
      </c>
      <c r="BB84" s="46">
        <f t="shared" ref="BB84:BB109" si="77">(M84-L84)/100*BB80</f>
        <v>0</v>
      </c>
      <c r="BC84" s="48">
        <f t="shared" ref="BC84:BC109" si="78">(M84-L84)/100*2</f>
        <v>0.27599999999999997</v>
      </c>
      <c r="BD84" s="49">
        <f t="shared" ref="BD84:BD109" si="79">(M84-L84)/100*1</f>
        <v>0.13799999999999998</v>
      </c>
      <c r="BE84" s="50">
        <f t="shared" ref="BE84:BE109" si="80">(M84-L84)/100*1</f>
        <v>0.13799999999999998</v>
      </c>
      <c r="BF84" s="51">
        <f t="shared" ref="BF84:BF109" si="81">(M84-L84)/100*2</f>
        <v>0.27599999999999997</v>
      </c>
      <c r="BG84" s="52">
        <f t="shared" ref="BG84:BG109" si="82">(M84-L84)/100*3</f>
        <v>0.41399999999999992</v>
      </c>
      <c r="BH84" s="5"/>
    </row>
    <row r="85" spans="1:60" s="12" customFormat="1" ht="25.15" customHeight="1" x14ac:dyDescent="0.25">
      <c r="A85" s="57" t="s">
        <v>98</v>
      </c>
      <c r="B85" s="27">
        <v>2.4</v>
      </c>
      <c r="C85" s="27">
        <f>X85</f>
        <v>0</v>
      </c>
      <c r="D85" s="27">
        <f>Z85</f>
        <v>0</v>
      </c>
      <c r="E85" s="27">
        <v>11.25</v>
      </c>
      <c r="F85" s="27">
        <f>AD85</f>
        <v>0</v>
      </c>
      <c r="G85" s="27">
        <f>AF85</f>
        <v>0</v>
      </c>
      <c r="H85" s="27">
        <v>0.2</v>
      </c>
      <c r="I85" s="81">
        <f>AJ85</f>
        <v>0</v>
      </c>
      <c r="J85" s="80">
        <f>AK85</f>
        <v>0</v>
      </c>
      <c r="K85" s="81">
        <f>AL85</f>
        <v>0</v>
      </c>
      <c r="L85" s="28">
        <v>2.68</v>
      </c>
      <c r="M85" s="29">
        <f>SUM(B85:L85)</f>
        <v>16.53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56"/>
        <v>0</v>
      </c>
      <c r="W85" s="30">
        <v>0</v>
      </c>
      <c r="X85" s="72">
        <f t="shared" si="57"/>
        <v>0</v>
      </c>
      <c r="Y85" s="30">
        <v>0</v>
      </c>
      <c r="Z85" s="72">
        <f t="shared" si="58"/>
        <v>0</v>
      </c>
      <c r="AA85" s="30">
        <v>0</v>
      </c>
      <c r="AB85" s="72">
        <f t="shared" si="59"/>
        <v>0</v>
      </c>
      <c r="AC85" s="30">
        <v>0</v>
      </c>
      <c r="AD85" s="72">
        <f t="shared" si="60"/>
        <v>0</v>
      </c>
      <c r="AE85" s="30">
        <v>0</v>
      </c>
      <c r="AF85" s="72">
        <f t="shared" si="61"/>
        <v>0</v>
      </c>
      <c r="AG85" s="92">
        <f t="shared" si="62"/>
        <v>0</v>
      </c>
      <c r="AH85" s="30">
        <v>0</v>
      </c>
      <c r="AI85" s="100">
        <f t="shared" si="6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64"/>
        <v>6.9250000000000007</v>
      </c>
      <c r="AP85" s="93">
        <f t="shared" si="65"/>
        <v>4.8475000000000001</v>
      </c>
      <c r="AQ85" s="98">
        <f t="shared" si="66"/>
        <v>3.8087500000000003</v>
      </c>
      <c r="AR85" s="99">
        <f t="shared" si="67"/>
        <v>4.4776723411887529</v>
      </c>
      <c r="AS85" s="94">
        <f t="shared" si="68"/>
        <v>3.2547500000000005</v>
      </c>
      <c r="AT85" s="39">
        <f t="shared" si="69"/>
        <v>3.8263745461067531</v>
      </c>
      <c r="AU85" s="95">
        <f t="shared" si="70"/>
        <v>2.8392500000000003</v>
      </c>
      <c r="AV85" s="95">
        <f t="shared" si="71"/>
        <v>3.3379011997952523</v>
      </c>
      <c r="AW85" s="38">
        <f t="shared" si="72"/>
        <v>2.2713999999999999</v>
      </c>
      <c r="AX85" s="38">
        <f t="shared" si="73"/>
        <v>2.6703209598362014</v>
      </c>
      <c r="AY85" s="42">
        <f t="shared" si="74"/>
        <v>1.3850000000000002</v>
      </c>
      <c r="AZ85" s="41">
        <f t="shared" si="75"/>
        <v>0.69250000000000012</v>
      </c>
      <c r="BA85" s="43">
        <f t="shared" si="76"/>
        <v>0.41550000000000004</v>
      </c>
      <c r="BB85" s="46">
        <f t="shared" si="77"/>
        <v>0</v>
      </c>
      <c r="BC85" s="48">
        <f t="shared" si="78"/>
        <v>0.27700000000000002</v>
      </c>
      <c r="BD85" s="49">
        <f t="shared" si="79"/>
        <v>0.13850000000000001</v>
      </c>
      <c r="BE85" s="50">
        <f t="shared" si="80"/>
        <v>0.13850000000000001</v>
      </c>
      <c r="BF85" s="51">
        <f t="shared" si="81"/>
        <v>0.27700000000000002</v>
      </c>
      <c r="BG85" s="52">
        <f t="shared" si="82"/>
        <v>0.41550000000000004</v>
      </c>
      <c r="BH85" s="5"/>
    </row>
    <row r="86" spans="1:60" s="12" customFormat="1" ht="25.15" customHeight="1" x14ac:dyDescent="0.25">
      <c r="A86" s="57" t="s">
        <v>122</v>
      </c>
      <c r="B86" s="27">
        <f>V86</f>
        <v>0</v>
      </c>
      <c r="C86" s="27">
        <v>12.9</v>
      </c>
      <c r="D86" s="27">
        <f>Z86</f>
        <v>0</v>
      </c>
      <c r="E86" s="27">
        <f>AB86</f>
        <v>0</v>
      </c>
      <c r="F86" s="27">
        <f>AD86</f>
        <v>0</v>
      </c>
      <c r="G86" s="27">
        <f>AF86</f>
        <v>0</v>
      </c>
      <c r="H86" s="27">
        <v>0.8</v>
      </c>
      <c r="I86" s="81">
        <f>AJ86</f>
        <v>0</v>
      </c>
      <c r="J86" s="80">
        <f>AK86</f>
        <v>0</v>
      </c>
      <c r="K86" s="81">
        <f>AL86</f>
        <v>0</v>
      </c>
      <c r="L86" s="28">
        <v>2.74</v>
      </c>
      <c r="M86" s="29">
        <f>SUM(B86:L86)</f>
        <v>16.440000000000001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56"/>
        <v>0</v>
      </c>
      <c r="W86" s="30">
        <v>0</v>
      </c>
      <c r="X86" s="72">
        <f t="shared" si="57"/>
        <v>0</v>
      </c>
      <c r="Y86" s="30">
        <v>0</v>
      </c>
      <c r="Z86" s="72">
        <f t="shared" si="58"/>
        <v>0</v>
      </c>
      <c r="AA86" s="30">
        <v>0</v>
      </c>
      <c r="AB86" s="72">
        <f t="shared" si="59"/>
        <v>0</v>
      </c>
      <c r="AC86" s="30">
        <v>0</v>
      </c>
      <c r="AD86" s="72">
        <f t="shared" si="60"/>
        <v>0</v>
      </c>
      <c r="AE86" s="30">
        <v>0</v>
      </c>
      <c r="AF86" s="72">
        <f t="shared" si="61"/>
        <v>0</v>
      </c>
      <c r="AG86" s="92">
        <f t="shared" si="62"/>
        <v>0</v>
      </c>
      <c r="AH86" s="30">
        <v>0</v>
      </c>
      <c r="AI86" s="100">
        <f t="shared" si="6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64"/>
        <v>6.8500000000000005</v>
      </c>
      <c r="AP86" s="93">
        <f t="shared" si="65"/>
        <v>4.7949999999999999</v>
      </c>
      <c r="AQ86" s="98">
        <f t="shared" si="66"/>
        <v>3.7675000000000001</v>
      </c>
      <c r="AR86" s="99">
        <f t="shared" si="67"/>
        <v>4.461502373600359</v>
      </c>
      <c r="AS86" s="94">
        <f t="shared" si="68"/>
        <v>3.2195</v>
      </c>
      <c r="AT86" s="39">
        <f t="shared" si="69"/>
        <v>3.8125565738039433</v>
      </c>
      <c r="AU86" s="95">
        <f t="shared" si="70"/>
        <v>2.8085000000000004</v>
      </c>
      <c r="AV86" s="95">
        <f t="shared" si="71"/>
        <v>3.3258472239566319</v>
      </c>
      <c r="AW86" s="38">
        <f t="shared" si="72"/>
        <v>2.2467999999999999</v>
      </c>
      <c r="AX86" s="38">
        <f t="shared" si="73"/>
        <v>2.6606777791653049</v>
      </c>
      <c r="AY86" s="42">
        <f t="shared" si="74"/>
        <v>1.37</v>
      </c>
      <c r="AZ86" s="41">
        <f t="shared" si="75"/>
        <v>0.68500000000000005</v>
      </c>
      <c r="BA86" s="43">
        <f t="shared" si="76"/>
        <v>0.41100000000000003</v>
      </c>
      <c r="BB86" s="46">
        <f t="shared" si="77"/>
        <v>0</v>
      </c>
      <c r="BC86" s="48">
        <f t="shared" si="78"/>
        <v>0.27400000000000002</v>
      </c>
      <c r="BD86" s="49">
        <f t="shared" si="79"/>
        <v>0.13700000000000001</v>
      </c>
      <c r="BE86" s="50">
        <f t="shared" si="80"/>
        <v>0.13700000000000001</v>
      </c>
      <c r="BF86" s="51">
        <f t="shared" si="81"/>
        <v>0.27400000000000002</v>
      </c>
      <c r="BG86" s="52">
        <f t="shared" si="82"/>
        <v>0.41100000000000003</v>
      </c>
      <c r="BH86" s="5"/>
    </row>
    <row r="87" spans="1:60" s="12" customFormat="1" ht="25.15" customHeight="1" x14ac:dyDescent="0.25">
      <c r="A87" s="57" t="s">
        <v>128</v>
      </c>
      <c r="B87" s="27">
        <v>1.6</v>
      </c>
      <c r="C87" s="27">
        <v>8.4</v>
      </c>
      <c r="D87" s="27">
        <f>Z87</f>
        <v>0</v>
      </c>
      <c r="E87" s="27">
        <f>AB87</f>
        <v>0</v>
      </c>
      <c r="F87" s="27">
        <v>3.2</v>
      </c>
      <c r="G87" s="27">
        <f>AF87</f>
        <v>0</v>
      </c>
      <c r="H87" s="27">
        <v>0.5</v>
      </c>
      <c r="I87" s="81">
        <f>AJ87</f>
        <v>0</v>
      </c>
      <c r="J87" s="80">
        <f>AK87</f>
        <v>0</v>
      </c>
      <c r="K87" s="81">
        <f>AL87</f>
        <v>0</v>
      </c>
      <c r="L87" s="28">
        <v>2.71</v>
      </c>
      <c r="M87" s="29">
        <f>SUM(B87:L87)</f>
        <v>16.41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56"/>
        <v>0</v>
      </c>
      <c r="W87" s="30">
        <v>0</v>
      </c>
      <c r="X87" s="72">
        <f t="shared" si="57"/>
        <v>0</v>
      </c>
      <c r="Y87" s="30">
        <v>0</v>
      </c>
      <c r="Z87" s="72">
        <f t="shared" si="58"/>
        <v>0</v>
      </c>
      <c r="AA87" s="30">
        <v>0</v>
      </c>
      <c r="AB87" s="72">
        <f t="shared" si="59"/>
        <v>0</v>
      </c>
      <c r="AC87" s="30">
        <v>0</v>
      </c>
      <c r="AD87" s="72">
        <f t="shared" si="60"/>
        <v>0</v>
      </c>
      <c r="AE87" s="30">
        <v>0</v>
      </c>
      <c r="AF87" s="72">
        <f t="shared" si="61"/>
        <v>0</v>
      </c>
      <c r="AG87" s="92">
        <f t="shared" si="62"/>
        <v>0</v>
      </c>
      <c r="AH87" s="30">
        <v>0</v>
      </c>
      <c r="AI87" s="100">
        <f t="shared" si="6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64"/>
        <v>6.8499999999999988</v>
      </c>
      <c r="AP87" s="93">
        <f t="shared" si="65"/>
        <v>4.794999999999999</v>
      </c>
      <c r="AQ87" s="98">
        <f t="shared" si="66"/>
        <v>3.7674999999999996</v>
      </c>
      <c r="AR87" s="99">
        <f t="shared" si="67"/>
        <v>4.4315910361333515</v>
      </c>
      <c r="AS87" s="94">
        <f t="shared" si="68"/>
        <v>3.2194999999999996</v>
      </c>
      <c r="AT87" s="39">
        <f t="shared" si="69"/>
        <v>3.7869959763321361</v>
      </c>
      <c r="AU87" s="95">
        <f t="shared" si="70"/>
        <v>2.8084999999999996</v>
      </c>
      <c r="AV87" s="95">
        <f t="shared" si="71"/>
        <v>3.3035496814812251</v>
      </c>
      <c r="AW87" s="38">
        <f t="shared" si="72"/>
        <v>2.2467999999999995</v>
      </c>
      <c r="AX87" s="38">
        <f t="shared" si="73"/>
        <v>2.6428397451849799</v>
      </c>
      <c r="AY87" s="42">
        <f t="shared" si="74"/>
        <v>1.3699999999999999</v>
      </c>
      <c r="AZ87" s="41">
        <f t="shared" si="75"/>
        <v>0.68499999999999994</v>
      </c>
      <c r="BA87" s="43">
        <f t="shared" si="76"/>
        <v>0.41099999999999992</v>
      </c>
      <c r="BB87" s="46">
        <f t="shared" si="77"/>
        <v>0</v>
      </c>
      <c r="BC87" s="48">
        <f t="shared" si="78"/>
        <v>0.27399999999999997</v>
      </c>
      <c r="BD87" s="49">
        <f t="shared" si="79"/>
        <v>0.13699999999999998</v>
      </c>
      <c r="BE87" s="50">
        <f t="shared" si="80"/>
        <v>0.13699999999999998</v>
      </c>
      <c r="BF87" s="51">
        <f t="shared" si="81"/>
        <v>0.27399999999999997</v>
      </c>
      <c r="BG87" s="52">
        <f t="shared" si="82"/>
        <v>0.41099999999999992</v>
      </c>
      <c r="BH87" s="5"/>
    </row>
    <row r="88" spans="1:60" s="12" customFormat="1" ht="25.15" customHeight="1" x14ac:dyDescent="0.25">
      <c r="A88" s="57" t="s">
        <v>120</v>
      </c>
      <c r="B88" s="27">
        <v>3.6</v>
      </c>
      <c r="C88" s="27">
        <v>0.3</v>
      </c>
      <c r="D88" s="27">
        <f>Z88</f>
        <v>0</v>
      </c>
      <c r="E88" s="27">
        <v>11.25</v>
      </c>
      <c r="F88" s="27">
        <f>AD88</f>
        <v>0</v>
      </c>
      <c r="G88" s="27">
        <f>AF88</f>
        <v>0</v>
      </c>
      <c r="H88" s="27">
        <v>1.2</v>
      </c>
      <c r="I88" s="81">
        <f>AJ88</f>
        <v>0</v>
      </c>
      <c r="J88" s="80">
        <f>AK88</f>
        <v>0</v>
      </c>
      <c r="K88" s="81">
        <f>AL88</f>
        <v>0</v>
      </c>
      <c r="L88" s="28">
        <f>AM88</f>
        <v>0</v>
      </c>
      <c r="M88" s="29">
        <f>SUM(B88:L88)</f>
        <v>16.350000000000001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56"/>
        <v>0</v>
      </c>
      <c r="W88" s="30">
        <v>0</v>
      </c>
      <c r="X88" s="72">
        <f t="shared" si="57"/>
        <v>0</v>
      </c>
      <c r="Y88" s="30">
        <v>0</v>
      </c>
      <c r="Z88" s="72">
        <f t="shared" si="58"/>
        <v>0</v>
      </c>
      <c r="AA88" s="30">
        <v>0</v>
      </c>
      <c r="AB88" s="72">
        <f t="shared" si="59"/>
        <v>0</v>
      </c>
      <c r="AC88" s="30">
        <v>0</v>
      </c>
      <c r="AD88" s="72">
        <f t="shared" si="60"/>
        <v>0</v>
      </c>
      <c r="AE88" s="30">
        <v>0</v>
      </c>
      <c r="AF88" s="72">
        <f t="shared" si="61"/>
        <v>0</v>
      </c>
      <c r="AG88" s="92">
        <f t="shared" si="62"/>
        <v>0</v>
      </c>
      <c r="AH88" s="30">
        <v>0</v>
      </c>
      <c r="AI88" s="100">
        <f t="shared" si="6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64"/>
        <v>8.1750000000000007</v>
      </c>
      <c r="AP88" s="93">
        <f t="shared" si="65"/>
        <v>5.7225000000000001</v>
      </c>
      <c r="AQ88" s="98">
        <f t="shared" si="66"/>
        <v>4.4962499999999999</v>
      </c>
      <c r="AR88" s="99">
        <f t="shared" si="67"/>
        <v>5.2604543970761632</v>
      </c>
      <c r="AS88" s="94">
        <f t="shared" si="68"/>
        <v>3.8422499999999999</v>
      </c>
      <c r="AT88" s="39">
        <f t="shared" si="69"/>
        <v>4.4952973938650844</v>
      </c>
      <c r="AU88" s="95">
        <f t="shared" si="70"/>
        <v>3.35175</v>
      </c>
      <c r="AV88" s="95">
        <f t="shared" si="71"/>
        <v>3.921429641456776</v>
      </c>
      <c r="AW88" s="38">
        <f t="shared" si="72"/>
        <v>2.6814</v>
      </c>
      <c r="AX88" s="38">
        <f t="shared" si="73"/>
        <v>3.137143713165421</v>
      </c>
      <c r="AY88" s="42">
        <f t="shared" si="74"/>
        <v>1.635</v>
      </c>
      <c r="AZ88" s="41">
        <f t="shared" si="75"/>
        <v>0.8175</v>
      </c>
      <c r="BA88" s="43">
        <f t="shared" si="76"/>
        <v>0.49050000000000005</v>
      </c>
      <c r="BB88" s="46">
        <f t="shared" si="77"/>
        <v>0</v>
      </c>
      <c r="BC88" s="48">
        <f t="shared" si="78"/>
        <v>0.32700000000000001</v>
      </c>
      <c r="BD88" s="49">
        <f t="shared" si="79"/>
        <v>0.16350000000000001</v>
      </c>
      <c r="BE88" s="50">
        <f t="shared" si="80"/>
        <v>0.16350000000000001</v>
      </c>
      <c r="BF88" s="51">
        <f t="shared" si="81"/>
        <v>0.32700000000000001</v>
      </c>
      <c r="BG88" s="52">
        <f t="shared" si="82"/>
        <v>0.49050000000000005</v>
      </c>
      <c r="BH88" s="5"/>
    </row>
    <row r="89" spans="1:60" s="12" customFormat="1" ht="25.15" customHeight="1" x14ac:dyDescent="0.25">
      <c r="A89" s="57" t="s">
        <v>130</v>
      </c>
      <c r="B89" s="27">
        <v>7.6</v>
      </c>
      <c r="C89" s="27">
        <f>X89</f>
        <v>0</v>
      </c>
      <c r="D89" s="27">
        <f>Z89</f>
        <v>0</v>
      </c>
      <c r="E89" s="27">
        <v>2.7</v>
      </c>
      <c r="F89" s="27">
        <f>AD89</f>
        <v>0</v>
      </c>
      <c r="G89" s="27">
        <f>AF89</f>
        <v>0</v>
      </c>
      <c r="H89" s="27">
        <v>2.8</v>
      </c>
      <c r="I89" s="81">
        <f>AJ89</f>
        <v>0</v>
      </c>
      <c r="J89" s="80">
        <f>AK89</f>
        <v>0</v>
      </c>
      <c r="K89" s="81">
        <f>AL89</f>
        <v>0</v>
      </c>
      <c r="L89" s="28">
        <v>2.41</v>
      </c>
      <c r="M89" s="29">
        <f>SUM(B89:L89)</f>
        <v>15.510000000000002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56"/>
        <v>0</v>
      </c>
      <c r="W89" s="30">
        <v>0</v>
      </c>
      <c r="X89" s="72">
        <f t="shared" si="57"/>
        <v>0</v>
      </c>
      <c r="Y89" s="30">
        <v>0</v>
      </c>
      <c r="Z89" s="72">
        <f t="shared" si="58"/>
        <v>0</v>
      </c>
      <c r="AA89" s="30">
        <v>0</v>
      </c>
      <c r="AB89" s="72">
        <f t="shared" si="59"/>
        <v>0</v>
      </c>
      <c r="AC89" s="30">
        <v>0</v>
      </c>
      <c r="AD89" s="72">
        <f t="shared" si="60"/>
        <v>0</v>
      </c>
      <c r="AE89" s="30">
        <v>0</v>
      </c>
      <c r="AF89" s="72">
        <f t="shared" si="61"/>
        <v>0</v>
      </c>
      <c r="AG89" s="92">
        <f t="shared" si="62"/>
        <v>0</v>
      </c>
      <c r="AH89" s="30">
        <v>0</v>
      </c>
      <c r="AI89" s="100">
        <f t="shared" si="6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64"/>
        <v>6.5500000000000007</v>
      </c>
      <c r="AP89" s="93">
        <f t="shared" si="65"/>
        <v>4.585</v>
      </c>
      <c r="AQ89" s="98">
        <f t="shared" si="66"/>
        <v>3.6025</v>
      </c>
      <c r="AR89" s="99">
        <f t="shared" si="67"/>
        <v>4.189075076695727</v>
      </c>
      <c r="AS89" s="94">
        <f t="shared" si="68"/>
        <v>3.0785</v>
      </c>
      <c r="AT89" s="39">
        <f t="shared" si="69"/>
        <v>3.5797550655399846</v>
      </c>
      <c r="AU89" s="95">
        <f t="shared" si="70"/>
        <v>2.6855000000000002</v>
      </c>
      <c r="AV89" s="95">
        <f t="shared" si="71"/>
        <v>3.1227650571731784</v>
      </c>
      <c r="AW89" s="38">
        <f t="shared" si="72"/>
        <v>2.1484000000000001</v>
      </c>
      <c r="AX89" s="38">
        <f t="shared" si="73"/>
        <v>2.4982120457385424</v>
      </c>
      <c r="AY89" s="42">
        <f t="shared" si="74"/>
        <v>1.31</v>
      </c>
      <c r="AZ89" s="41">
        <f t="shared" si="75"/>
        <v>0.65500000000000003</v>
      </c>
      <c r="BA89" s="43">
        <f t="shared" si="76"/>
        <v>0.39300000000000002</v>
      </c>
      <c r="BB89" s="46">
        <f t="shared" si="77"/>
        <v>0</v>
      </c>
      <c r="BC89" s="48">
        <f t="shared" si="78"/>
        <v>0.26200000000000001</v>
      </c>
      <c r="BD89" s="49">
        <f t="shared" si="79"/>
        <v>0.13100000000000001</v>
      </c>
      <c r="BE89" s="50">
        <f t="shared" si="80"/>
        <v>0.13100000000000001</v>
      </c>
      <c r="BF89" s="51">
        <f t="shared" si="81"/>
        <v>0.26200000000000001</v>
      </c>
      <c r="BG89" s="52">
        <f t="shared" si="82"/>
        <v>0.39300000000000002</v>
      </c>
      <c r="BH89" s="5"/>
    </row>
    <row r="90" spans="1:60" s="12" customFormat="1" ht="25.15" customHeight="1" x14ac:dyDescent="0.25">
      <c r="A90" s="57" t="s">
        <v>136</v>
      </c>
      <c r="B90" s="27">
        <v>1.2</v>
      </c>
      <c r="C90" s="27">
        <v>4.2</v>
      </c>
      <c r="D90" s="27">
        <f>Z90</f>
        <v>0</v>
      </c>
      <c r="E90" s="27">
        <f>AB90</f>
        <v>0</v>
      </c>
      <c r="F90" s="27">
        <f>AD90</f>
        <v>0</v>
      </c>
      <c r="G90" s="27">
        <f>AF90</f>
        <v>0</v>
      </c>
      <c r="H90" s="27">
        <v>6</v>
      </c>
      <c r="I90" s="81">
        <f>AJ90</f>
        <v>0</v>
      </c>
      <c r="J90" s="80">
        <f>AK90</f>
        <v>0</v>
      </c>
      <c r="K90" s="81">
        <f>AL90</f>
        <v>0</v>
      </c>
      <c r="L90" s="28">
        <v>2.75</v>
      </c>
      <c r="M90" s="29">
        <f>SUM(B90:L90)</f>
        <v>14.15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56"/>
        <v>0</v>
      </c>
      <c r="W90" s="30">
        <v>0</v>
      </c>
      <c r="X90" s="72">
        <f t="shared" si="57"/>
        <v>0</v>
      </c>
      <c r="Y90" s="30">
        <v>0</v>
      </c>
      <c r="Z90" s="72">
        <f t="shared" si="58"/>
        <v>0</v>
      </c>
      <c r="AA90" s="30">
        <v>0</v>
      </c>
      <c r="AB90" s="72">
        <f t="shared" si="59"/>
        <v>0</v>
      </c>
      <c r="AC90" s="30">
        <v>0</v>
      </c>
      <c r="AD90" s="72">
        <f t="shared" si="60"/>
        <v>0</v>
      </c>
      <c r="AE90" s="30">
        <v>0</v>
      </c>
      <c r="AF90" s="72">
        <f t="shared" si="61"/>
        <v>0</v>
      </c>
      <c r="AG90" s="92">
        <f t="shared" si="62"/>
        <v>0</v>
      </c>
      <c r="AH90" s="30">
        <v>0</v>
      </c>
      <c r="AI90" s="100">
        <f t="shared" si="6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64"/>
        <v>5.7</v>
      </c>
      <c r="AP90" s="93">
        <f t="shared" si="65"/>
        <v>3.99</v>
      </c>
      <c r="AQ90" s="98">
        <f t="shared" si="66"/>
        <v>3.1350000000000002</v>
      </c>
      <c r="AR90" s="99">
        <f t="shared" si="67"/>
        <v>3.6436112705904411</v>
      </c>
      <c r="AS90" s="94">
        <f t="shared" si="68"/>
        <v>2.6790000000000003</v>
      </c>
      <c r="AT90" s="39">
        <f t="shared" si="69"/>
        <v>3.1136314494136497</v>
      </c>
      <c r="AU90" s="95">
        <f t="shared" si="70"/>
        <v>2.3370000000000002</v>
      </c>
      <c r="AV90" s="95">
        <f t="shared" si="71"/>
        <v>2.7161465835310561</v>
      </c>
      <c r="AW90" s="38">
        <f t="shared" si="72"/>
        <v>1.8695999999999999</v>
      </c>
      <c r="AX90" s="38">
        <f t="shared" si="73"/>
        <v>2.1729172668248449</v>
      </c>
      <c r="AY90" s="42">
        <f t="shared" si="74"/>
        <v>1.1400000000000001</v>
      </c>
      <c r="AZ90" s="41">
        <f t="shared" si="75"/>
        <v>0.57000000000000006</v>
      </c>
      <c r="BA90" s="43">
        <f t="shared" si="76"/>
        <v>0.34200000000000003</v>
      </c>
      <c r="BB90" s="46">
        <f t="shared" si="77"/>
        <v>0</v>
      </c>
      <c r="BC90" s="48">
        <f t="shared" si="78"/>
        <v>0.22800000000000001</v>
      </c>
      <c r="BD90" s="49">
        <f t="shared" si="79"/>
        <v>0.114</v>
      </c>
      <c r="BE90" s="50">
        <f t="shared" si="80"/>
        <v>0.114</v>
      </c>
      <c r="BF90" s="51">
        <f t="shared" si="81"/>
        <v>0.22800000000000001</v>
      </c>
      <c r="BG90" s="52">
        <f t="shared" si="82"/>
        <v>0.34200000000000003</v>
      </c>
      <c r="BH90" s="5"/>
    </row>
    <row r="91" spans="1:60" s="12" customFormat="1" ht="25.15" customHeight="1" x14ac:dyDescent="0.25">
      <c r="A91" s="57" t="s">
        <v>83</v>
      </c>
      <c r="B91" s="27">
        <v>1.2</v>
      </c>
      <c r="C91" s="27">
        <v>5.4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0.5</v>
      </c>
      <c r="I91" s="81">
        <f>AJ91</f>
        <v>0</v>
      </c>
      <c r="J91" s="80">
        <f>AK91</f>
        <v>0</v>
      </c>
      <c r="K91" s="81">
        <f>AL91</f>
        <v>0</v>
      </c>
      <c r="L91" s="28">
        <v>2.56</v>
      </c>
      <c r="M91" s="29">
        <f>SUM(B91:L91)</f>
        <v>13.260000000000002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56"/>
        <v>0</v>
      </c>
      <c r="W91" s="30">
        <v>0</v>
      </c>
      <c r="X91" s="72">
        <f t="shared" si="57"/>
        <v>0</v>
      </c>
      <c r="Y91" s="30">
        <v>0</v>
      </c>
      <c r="Z91" s="72">
        <f t="shared" si="58"/>
        <v>0</v>
      </c>
      <c r="AA91" s="30">
        <v>0</v>
      </c>
      <c r="AB91" s="72">
        <f t="shared" si="59"/>
        <v>0</v>
      </c>
      <c r="AC91" s="30">
        <v>0</v>
      </c>
      <c r="AD91" s="72">
        <f t="shared" si="60"/>
        <v>0</v>
      </c>
      <c r="AE91" s="30">
        <v>0</v>
      </c>
      <c r="AF91" s="72">
        <f t="shared" si="61"/>
        <v>0</v>
      </c>
      <c r="AG91" s="92">
        <f t="shared" si="62"/>
        <v>0</v>
      </c>
      <c r="AH91" s="30">
        <v>0</v>
      </c>
      <c r="AI91" s="100">
        <f t="shared" si="6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64"/>
        <v>5.3500000000000005</v>
      </c>
      <c r="AP91" s="93">
        <f t="shared" si="65"/>
        <v>3.7450000000000006</v>
      </c>
      <c r="AQ91" s="98">
        <f t="shared" si="66"/>
        <v>2.9425000000000003</v>
      </c>
      <c r="AR91" s="99">
        <f t="shared" si="67"/>
        <v>3.4166802408662691</v>
      </c>
      <c r="AS91" s="94">
        <f t="shared" si="68"/>
        <v>2.5145000000000004</v>
      </c>
      <c r="AT91" s="39">
        <f t="shared" si="69"/>
        <v>2.9197085694675389</v>
      </c>
      <c r="AU91" s="95">
        <f t="shared" si="70"/>
        <v>2.1935000000000002</v>
      </c>
      <c r="AV91" s="95">
        <f t="shared" si="71"/>
        <v>2.5469798159184913</v>
      </c>
      <c r="AW91" s="38">
        <f t="shared" si="72"/>
        <v>1.7548000000000001</v>
      </c>
      <c r="AX91" s="38">
        <f t="shared" si="73"/>
        <v>2.0375838527347931</v>
      </c>
      <c r="AY91" s="42">
        <f t="shared" si="74"/>
        <v>1.07</v>
      </c>
      <c r="AZ91" s="41">
        <f t="shared" si="75"/>
        <v>0.53500000000000003</v>
      </c>
      <c r="BA91" s="43">
        <f t="shared" si="76"/>
        <v>0.32100000000000006</v>
      </c>
      <c r="BB91" s="46">
        <f t="shared" si="77"/>
        <v>0</v>
      </c>
      <c r="BC91" s="48">
        <f t="shared" si="78"/>
        <v>0.21400000000000002</v>
      </c>
      <c r="BD91" s="49">
        <f t="shared" si="79"/>
        <v>0.10700000000000001</v>
      </c>
      <c r="BE91" s="50">
        <f t="shared" si="80"/>
        <v>0.10700000000000001</v>
      </c>
      <c r="BF91" s="51">
        <f t="shared" si="81"/>
        <v>0.21400000000000002</v>
      </c>
      <c r="BG91" s="52">
        <f t="shared" si="82"/>
        <v>0.32100000000000006</v>
      </c>
      <c r="BH91" s="5"/>
    </row>
    <row r="92" spans="1:60" s="12" customFormat="1" ht="25.15" customHeight="1" x14ac:dyDescent="0.25">
      <c r="A92" s="57" t="s">
        <v>121</v>
      </c>
      <c r="B92" s="27">
        <v>8</v>
      </c>
      <c r="C92" s="27">
        <f>X92</f>
        <v>0</v>
      </c>
      <c r="D92" s="27">
        <f>Z92</f>
        <v>0</v>
      </c>
      <c r="E92" s="27">
        <f>AB92</f>
        <v>0</v>
      </c>
      <c r="F92" s="27">
        <f>AD92</f>
        <v>0</v>
      </c>
      <c r="G92" s="27">
        <v>3.6</v>
      </c>
      <c r="H92" s="27">
        <v>1.6</v>
      </c>
      <c r="I92" s="81">
        <f>AJ92</f>
        <v>0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13.2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56"/>
        <v>0</v>
      </c>
      <c r="W92" s="30">
        <v>0</v>
      </c>
      <c r="X92" s="72">
        <f t="shared" si="57"/>
        <v>0</v>
      </c>
      <c r="Y92" s="30">
        <v>0</v>
      </c>
      <c r="Z92" s="72">
        <f t="shared" si="58"/>
        <v>0</v>
      </c>
      <c r="AA92" s="30">
        <v>0</v>
      </c>
      <c r="AB92" s="72">
        <f t="shared" si="59"/>
        <v>0</v>
      </c>
      <c r="AC92" s="30">
        <v>0</v>
      </c>
      <c r="AD92" s="72">
        <f t="shared" si="60"/>
        <v>0</v>
      </c>
      <c r="AE92" s="30">
        <v>0</v>
      </c>
      <c r="AF92" s="72">
        <f t="shared" si="61"/>
        <v>0</v>
      </c>
      <c r="AG92" s="92">
        <f t="shared" si="62"/>
        <v>0</v>
      </c>
      <c r="AH92" s="30">
        <v>0</v>
      </c>
      <c r="AI92" s="100">
        <f t="shared" si="6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64"/>
        <v>6.6000000000000005</v>
      </c>
      <c r="AP92" s="93">
        <f t="shared" si="65"/>
        <v>4.62</v>
      </c>
      <c r="AQ92" s="98">
        <f t="shared" si="66"/>
        <v>3.6300000000000003</v>
      </c>
      <c r="AR92" s="99">
        <f t="shared" si="67"/>
        <v>4.3243799804140544</v>
      </c>
      <c r="AS92" s="94">
        <f t="shared" si="68"/>
        <v>3.1020000000000003</v>
      </c>
      <c r="AT92" s="39">
        <f t="shared" si="69"/>
        <v>3.6953792559901917</v>
      </c>
      <c r="AU92" s="95">
        <f t="shared" si="70"/>
        <v>2.706</v>
      </c>
      <c r="AV92" s="95">
        <f t="shared" si="71"/>
        <v>3.2236287126722942</v>
      </c>
      <c r="AW92" s="38">
        <f t="shared" si="72"/>
        <v>2.1648000000000001</v>
      </c>
      <c r="AX92" s="38">
        <f t="shared" si="73"/>
        <v>2.5789029701378356</v>
      </c>
      <c r="AY92" s="42">
        <f t="shared" si="74"/>
        <v>1.32</v>
      </c>
      <c r="AZ92" s="41">
        <f t="shared" si="75"/>
        <v>0.66</v>
      </c>
      <c r="BA92" s="43">
        <f t="shared" si="76"/>
        <v>0.39600000000000002</v>
      </c>
      <c r="BB92" s="46">
        <f t="shared" si="77"/>
        <v>0</v>
      </c>
      <c r="BC92" s="48">
        <f t="shared" si="78"/>
        <v>0.26400000000000001</v>
      </c>
      <c r="BD92" s="49">
        <f t="shared" si="79"/>
        <v>0.13200000000000001</v>
      </c>
      <c r="BE92" s="50">
        <f t="shared" si="80"/>
        <v>0.13200000000000001</v>
      </c>
      <c r="BF92" s="51">
        <f t="shared" si="81"/>
        <v>0.26400000000000001</v>
      </c>
      <c r="BG92" s="52">
        <f t="shared" si="82"/>
        <v>0.39600000000000002</v>
      </c>
      <c r="BH92" s="5"/>
    </row>
    <row r="93" spans="1:60" s="12" customFormat="1" ht="25.15" customHeight="1" x14ac:dyDescent="0.25">
      <c r="A93" s="57" t="s">
        <v>157</v>
      </c>
      <c r="B93" s="27">
        <v>5.2</v>
      </c>
      <c r="C93" s="27">
        <f>X93</f>
        <v>0</v>
      </c>
      <c r="D93" s="27">
        <f>Z93</f>
        <v>0</v>
      </c>
      <c r="E93" s="27">
        <v>1.2</v>
      </c>
      <c r="F93" s="27">
        <f>AD93</f>
        <v>0</v>
      </c>
      <c r="G93" s="27">
        <f>AF93</f>
        <v>0</v>
      </c>
      <c r="H93" s="27">
        <f>AI93</f>
        <v>0</v>
      </c>
      <c r="I93" s="81">
        <v>6</v>
      </c>
      <c r="J93" s="80">
        <f>AK93</f>
        <v>0</v>
      </c>
      <c r="K93" s="81">
        <f>AL93</f>
        <v>0</v>
      </c>
      <c r="L93" s="28">
        <f>AM93</f>
        <v>0</v>
      </c>
      <c r="M93" s="29">
        <f>SUM(B93:L93)</f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56"/>
        <v>0</v>
      </c>
      <c r="W93" s="30">
        <v>0</v>
      </c>
      <c r="X93" s="72">
        <f t="shared" si="57"/>
        <v>0</v>
      </c>
      <c r="Y93" s="30">
        <v>0</v>
      </c>
      <c r="Z93" s="72">
        <f t="shared" si="58"/>
        <v>0</v>
      </c>
      <c r="AA93" s="30">
        <v>0</v>
      </c>
      <c r="AB93" s="72">
        <f t="shared" si="59"/>
        <v>0</v>
      </c>
      <c r="AC93" s="30">
        <v>0</v>
      </c>
      <c r="AD93" s="72">
        <f t="shared" si="60"/>
        <v>0</v>
      </c>
      <c r="AE93" s="30">
        <v>0</v>
      </c>
      <c r="AF93" s="72">
        <f t="shared" si="61"/>
        <v>0</v>
      </c>
      <c r="AG93" s="92">
        <f t="shared" si="62"/>
        <v>0</v>
      </c>
      <c r="AH93" s="30">
        <v>0</v>
      </c>
      <c r="AI93" s="100">
        <f t="shared" si="6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64"/>
        <v>6.2</v>
      </c>
      <c r="AP93" s="93">
        <f t="shared" si="65"/>
        <v>4.34</v>
      </c>
      <c r="AQ93" s="98">
        <f t="shared" si="66"/>
        <v>3.41</v>
      </c>
      <c r="AR93" s="99">
        <f t="shared" si="67"/>
        <v>3.9294453095102702</v>
      </c>
      <c r="AS93" s="94">
        <f t="shared" si="68"/>
        <v>2.9140000000000001</v>
      </c>
      <c r="AT93" s="39">
        <f t="shared" si="69"/>
        <v>3.3578896281269581</v>
      </c>
      <c r="AU93" s="95">
        <f t="shared" si="70"/>
        <v>2.5419999999999998</v>
      </c>
      <c r="AV93" s="95">
        <f t="shared" si="71"/>
        <v>2.9292228670894738</v>
      </c>
      <c r="AW93" s="38">
        <f t="shared" si="72"/>
        <v>2.0335999999999999</v>
      </c>
      <c r="AX93" s="38">
        <f t="shared" si="73"/>
        <v>2.343378293671579</v>
      </c>
      <c r="AY93" s="42">
        <f t="shared" si="74"/>
        <v>1.24</v>
      </c>
      <c r="AZ93" s="41">
        <f t="shared" si="75"/>
        <v>0.62</v>
      </c>
      <c r="BA93" s="43">
        <f t="shared" si="76"/>
        <v>0.372</v>
      </c>
      <c r="BB93" s="46">
        <f t="shared" si="77"/>
        <v>0</v>
      </c>
      <c r="BC93" s="48">
        <f t="shared" si="78"/>
        <v>0.248</v>
      </c>
      <c r="BD93" s="49">
        <f t="shared" si="79"/>
        <v>0.124</v>
      </c>
      <c r="BE93" s="50">
        <f t="shared" si="80"/>
        <v>0.124</v>
      </c>
      <c r="BF93" s="51">
        <f t="shared" si="81"/>
        <v>0.248</v>
      </c>
      <c r="BG93" s="52">
        <f t="shared" si="82"/>
        <v>0.372</v>
      </c>
      <c r="BH93" s="5"/>
    </row>
    <row r="94" spans="1:60" s="12" customFormat="1" ht="25.15" customHeight="1" x14ac:dyDescent="0.25">
      <c r="A94" s="57" t="s">
        <v>137</v>
      </c>
      <c r="B94" s="27">
        <v>5.2</v>
      </c>
      <c r="C94" s="27">
        <f>X94</f>
        <v>0</v>
      </c>
      <c r="D94" s="27">
        <f>Z94</f>
        <v>0</v>
      </c>
      <c r="E94" s="27">
        <f>AB94</f>
        <v>0</v>
      </c>
      <c r="F94" s="27">
        <v>1.2</v>
      </c>
      <c r="G94" s="27">
        <f>AF94</f>
        <v>0</v>
      </c>
      <c r="H94" s="27">
        <f>AI94</f>
        <v>0</v>
      </c>
      <c r="I94" s="81">
        <f>AJ94</f>
        <v>0</v>
      </c>
      <c r="J94" s="80">
        <f>AK94</f>
        <v>0</v>
      </c>
      <c r="K94" s="81">
        <v>6</v>
      </c>
      <c r="L94" s="28">
        <f>AM94</f>
        <v>0</v>
      </c>
      <c r="M94" s="29">
        <f>SUM(B94:L94)</f>
        <v>12.4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56"/>
        <v>0</v>
      </c>
      <c r="W94" s="30">
        <v>0</v>
      </c>
      <c r="X94" s="72">
        <f t="shared" si="57"/>
        <v>0</v>
      </c>
      <c r="Y94" s="30">
        <v>0</v>
      </c>
      <c r="Z94" s="72">
        <f t="shared" si="58"/>
        <v>0</v>
      </c>
      <c r="AA94" s="30">
        <v>0</v>
      </c>
      <c r="AB94" s="72">
        <f t="shared" si="59"/>
        <v>0</v>
      </c>
      <c r="AC94" s="30">
        <v>0</v>
      </c>
      <c r="AD94" s="72">
        <f t="shared" si="60"/>
        <v>0</v>
      </c>
      <c r="AE94" s="30">
        <v>0</v>
      </c>
      <c r="AF94" s="72">
        <f t="shared" si="61"/>
        <v>0</v>
      </c>
      <c r="AG94" s="92">
        <f t="shared" si="62"/>
        <v>0</v>
      </c>
      <c r="AH94" s="30">
        <v>0</v>
      </c>
      <c r="AI94" s="100">
        <f t="shared" si="6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64"/>
        <v>6.2</v>
      </c>
      <c r="AP94" s="93">
        <f t="shared" si="65"/>
        <v>4.34</v>
      </c>
      <c r="AQ94" s="98">
        <f t="shared" si="66"/>
        <v>3.41</v>
      </c>
      <c r="AR94" s="99">
        <f t="shared" si="67"/>
        <v>3.8618077975532148</v>
      </c>
      <c r="AS94" s="94">
        <f t="shared" si="68"/>
        <v>2.9140000000000001</v>
      </c>
      <c r="AT94" s="39">
        <f t="shared" si="69"/>
        <v>3.3000902997272927</v>
      </c>
      <c r="AU94" s="95">
        <f t="shared" si="70"/>
        <v>2.5419999999999998</v>
      </c>
      <c r="AV94" s="95">
        <f t="shared" si="71"/>
        <v>2.8788021763578509</v>
      </c>
      <c r="AW94" s="38">
        <f t="shared" si="72"/>
        <v>2.0335999999999999</v>
      </c>
      <c r="AX94" s="38">
        <f t="shared" si="73"/>
        <v>2.3030417410862807</v>
      </c>
      <c r="AY94" s="42">
        <f t="shared" si="74"/>
        <v>1.24</v>
      </c>
      <c r="AZ94" s="41">
        <f t="shared" si="75"/>
        <v>0.62</v>
      </c>
      <c r="BA94" s="43">
        <f t="shared" si="76"/>
        <v>0.372</v>
      </c>
      <c r="BB94" s="46">
        <f t="shared" si="77"/>
        <v>0</v>
      </c>
      <c r="BC94" s="48">
        <f t="shared" si="78"/>
        <v>0.248</v>
      </c>
      <c r="BD94" s="49">
        <f t="shared" si="79"/>
        <v>0.124</v>
      </c>
      <c r="BE94" s="50">
        <f t="shared" si="80"/>
        <v>0.124</v>
      </c>
      <c r="BF94" s="51">
        <f t="shared" si="81"/>
        <v>0.248</v>
      </c>
      <c r="BG94" s="52">
        <f t="shared" si="82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>X95</f>
        <v>0</v>
      </c>
      <c r="D95" s="27">
        <v>9</v>
      </c>
      <c r="E95" s="27">
        <f>AB95</f>
        <v>0</v>
      </c>
      <c r="F95" s="27">
        <f>AD95</f>
        <v>0</v>
      </c>
      <c r="G95" s="27">
        <f>AF95</f>
        <v>0</v>
      </c>
      <c r="H95" s="27">
        <v>0.8</v>
      </c>
      <c r="I95" s="81">
        <f>AJ95</f>
        <v>0</v>
      </c>
      <c r="J95" s="80">
        <f>AK95</f>
        <v>0</v>
      </c>
      <c r="K95" s="81">
        <f>AL95</f>
        <v>0</v>
      </c>
      <c r="L95" s="28">
        <v>1.96</v>
      </c>
      <c r="M95" s="29">
        <f>SUM(B95:L95)</f>
        <v>11.760000000000002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56"/>
        <v>0</v>
      </c>
      <c r="W95" s="30">
        <v>0</v>
      </c>
      <c r="X95" s="72">
        <f t="shared" si="57"/>
        <v>0</v>
      </c>
      <c r="Y95" s="30">
        <v>0</v>
      </c>
      <c r="Z95" s="72">
        <f t="shared" si="58"/>
        <v>0</v>
      </c>
      <c r="AA95" s="30">
        <v>0</v>
      </c>
      <c r="AB95" s="72">
        <f t="shared" si="59"/>
        <v>0</v>
      </c>
      <c r="AC95" s="30">
        <v>0</v>
      </c>
      <c r="AD95" s="72">
        <f t="shared" si="60"/>
        <v>0</v>
      </c>
      <c r="AE95" s="30">
        <v>0</v>
      </c>
      <c r="AF95" s="72">
        <f t="shared" si="61"/>
        <v>0</v>
      </c>
      <c r="AG95" s="92">
        <f t="shared" si="62"/>
        <v>0</v>
      </c>
      <c r="AH95" s="30">
        <v>0</v>
      </c>
      <c r="AI95" s="100">
        <f t="shared" si="6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64"/>
        <v>4.9000000000000004</v>
      </c>
      <c r="AP95" s="93">
        <f t="shared" si="65"/>
        <v>3.43</v>
      </c>
      <c r="AQ95" s="98">
        <f t="shared" si="66"/>
        <v>2.6950000000000003</v>
      </c>
      <c r="AR95" s="99">
        <f t="shared" si="67"/>
        <v>3.0298346636048947</v>
      </c>
      <c r="AS95" s="94">
        <f t="shared" si="68"/>
        <v>2.3029999999999999</v>
      </c>
      <c r="AT95" s="39">
        <f t="shared" si="69"/>
        <v>2.5891314398078187</v>
      </c>
      <c r="AU95" s="95">
        <f t="shared" si="70"/>
        <v>2.0089999999999999</v>
      </c>
      <c r="AV95" s="95">
        <f t="shared" si="71"/>
        <v>2.2586040219600121</v>
      </c>
      <c r="AW95" s="38">
        <f t="shared" si="72"/>
        <v>1.6072</v>
      </c>
      <c r="AX95" s="38">
        <f t="shared" si="73"/>
        <v>1.8068832175680096</v>
      </c>
      <c r="AY95" s="42">
        <f t="shared" si="74"/>
        <v>0.98</v>
      </c>
      <c r="AZ95" s="41">
        <f t="shared" si="75"/>
        <v>0.49</v>
      </c>
      <c r="BA95" s="43">
        <f t="shared" si="76"/>
        <v>0.29400000000000004</v>
      </c>
      <c r="BB95" s="46">
        <f t="shared" si="77"/>
        <v>0</v>
      </c>
      <c r="BC95" s="48">
        <f t="shared" si="78"/>
        <v>0.19600000000000001</v>
      </c>
      <c r="BD95" s="49">
        <f t="shared" si="79"/>
        <v>9.8000000000000004E-2</v>
      </c>
      <c r="BE95" s="50">
        <f t="shared" si="80"/>
        <v>9.8000000000000004E-2</v>
      </c>
      <c r="BF95" s="51">
        <f t="shared" si="81"/>
        <v>0.19600000000000001</v>
      </c>
      <c r="BG95" s="52">
        <f t="shared" si="82"/>
        <v>0.29400000000000004</v>
      </c>
      <c r="BH95" s="5"/>
    </row>
    <row r="96" spans="1:60" s="12" customFormat="1" ht="25.15" customHeight="1" x14ac:dyDescent="0.25">
      <c r="A96" s="57" t="s">
        <v>133</v>
      </c>
      <c r="B96" s="27">
        <f>V96</f>
        <v>0</v>
      </c>
      <c r="C96" s="27">
        <f>X96</f>
        <v>0</v>
      </c>
      <c r="D96" s="27">
        <f>Z96</f>
        <v>0</v>
      </c>
      <c r="E96" s="27">
        <v>11.25</v>
      </c>
      <c r="F96" s="27">
        <f>AD96</f>
        <v>0</v>
      </c>
      <c r="G96" s="27">
        <f>AF96</f>
        <v>0</v>
      </c>
      <c r="H96" s="27">
        <f>AI96</f>
        <v>0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11.25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56"/>
        <v>0</v>
      </c>
      <c r="W96" s="30">
        <v>0</v>
      </c>
      <c r="X96" s="72">
        <f t="shared" si="57"/>
        <v>0</v>
      </c>
      <c r="Y96" s="30">
        <v>0</v>
      </c>
      <c r="Z96" s="72">
        <f t="shared" si="58"/>
        <v>0</v>
      </c>
      <c r="AA96" s="30">
        <v>0</v>
      </c>
      <c r="AB96" s="72">
        <f t="shared" si="59"/>
        <v>0</v>
      </c>
      <c r="AC96" s="30">
        <v>0</v>
      </c>
      <c r="AD96" s="72">
        <f t="shared" si="60"/>
        <v>0</v>
      </c>
      <c r="AE96" s="30">
        <v>0</v>
      </c>
      <c r="AF96" s="72">
        <f t="shared" si="61"/>
        <v>0</v>
      </c>
      <c r="AG96" s="92">
        <f t="shared" si="62"/>
        <v>0</v>
      </c>
      <c r="AH96" s="30">
        <v>0</v>
      </c>
      <c r="AI96" s="100">
        <f t="shared" si="6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64"/>
        <v>5.625</v>
      </c>
      <c r="AP96" s="93">
        <f t="shared" si="65"/>
        <v>3.9375</v>
      </c>
      <c r="AQ96" s="98">
        <f t="shared" si="66"/>
        <v>3.09375</v>
      </c>
      <c r="AR96" s="99">
        <f t="shared" si="67"/>
        <v>3.5802427477965812</v>
      </c>
      <c r="AS96" s="94">
        <f t="shared" si="68"/>
        <v>2.6437500000000003</v>
      </c>
      <c r="AT96" s="39">
        <f t="shared" si="69"/>
        <v>3.0594801662988971</v>
      </c>
      <c r="AU96" s="95">
        <f t="shared" si="70"/>
        <v>2.3062499999999999</v>
      </c>
      <c r="AV96" s="95">
        <f t="shared" si="71"/>
        <v>2.6689082301756328</v>
      </c>
      <c r="AW96" s="38">
        <f t="shared" si="72"/>
        <v>1.845</v>
      </c>
      <c r="AX96" s="38">
        <f t="shared" si="73"/>
        <v>2.1351265841405063</v>
      </c>
      <c r="AY96" s="42">
        <f t="shared" si="74"/>
        <v>1.125</v>
      </c>
      <c r="AZ96" s="41">
        <f t="shared" si="75"/>
        <v>0.5625</v>
      </c>
      <c r="BA96" s="43">
        <f t="shared" si="76"/>
        <v>0.33750000000000002</v>
      </c>
      <c r="BB96" s="46">
        <f t="shared" si="77"/>
        <v>0</v>
      </c>
      <c r="BC96" s="48">
        <f t="shared" si="78"/>
        <v>0.22500000000000001</v>
      </c>
      <c r="BD96" s="49">
        <f t="shared" si="79"/>
        <v>0.1125</v>
      </c>
      <c r="BE96" s="50">
        <f t="shared" si="80"/>
        <v>0.1125</v>
      </c>
      <c r="BF96" s="51">
        <f t="shared" si="81"/>
        <v>0.22500000000000001</v>
      </c>
      <c r="BG96" s="52">
        <f t="shared" si="82"/>
        <v>0.33750000000000002</v>
      </c>
      <c r="BH96" s="5"/>
    </row>
    <row r="97" spans="1:60" s="12" customFormat="1" ht="25.15" customHeight="1" x14ac:dyDescent="0.25">
      <c r="A97" s="57" t="s">
        <v>111</v>
      </c>
      <c r="B97" s="27">
        <f>V97</f>
        <v>0</v>
      </c>
      <c r="C97" s="27">
        <f>X97</f>
        <v>0</v>
      </c>
      <c r="D97" s="27">
        <f>Z97</f>
        <v>0</v>
      </c>
      <c r="E97" s="27">
        <v>4.8</v>
      </c>
      <c r="F97" s="27">
        <f>AD97</f>
        <v>0</v>
      </c>
      <c r="G97" s="27">
        <f>AF97</f>
        <v>0</v>
      </c>
      <c r="H97" s="27">
        <v>6</v>
      </c>
      <c r="I97" s="81">
        <f>AJ97</f>
        <v>0</v>
      </c>
      <c r="J97" s="80">
        <f>AK97</f>
        <v>0</v>
      </c>
      <c r="K97" s="81">
        <f>AL97</f>
        <v>0</v>
      </c>
      <c r="L97" s="28">
        <f>AM97</f>
        <v>0</v>
      </c>
      <c r="M97" s="29">
        <f>SUM(B97:L97)</f>
        <v>10.8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56"/>
        <v>0</v>
      </c>
      <c r="W97" s="30">
        <v>0</v>
      </c>
      <c r="X97" s="72">
        <f t="shared" si="57"/>
        <v>0</v>
      </c>
      <c r="Y97" s="30">
        <v>0</v>
      </c>
      <c r="Z97" s="72">
        <f t="shared" si="58"/>
        <v>0</v>
      </c>
      <c r="AA97" s="30">
        <v>0</v>
      </c>
      <c r="AB97" s="72">
        <f t="shared" si="59"/>
        <v>0</v>
      </c>
      <c r="AC97" s="30">
        <v>0</v>
      </c>
      <c r="AD97" s="72">
        <f t="shared" si="60"/>
        <v>0</v>
      </c>
      <c r="AE97" s="30">
        <v>0</v>
      </c>
      <c r="AF97" s="72">
        <f t="shared" si="61"/>
        <v>0</v>
      </c>
      <c r="AG97" s="92">
        <f t="shared" si="62"/>
        <v>0</v>
      </c>
      <c r="AH97" s="30">
        <v>0</v>
      </c>
      <c r="AI97" s="100">
        <f t="shared" si="6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64"/>
        <v>5.4</v>
      </c>
      <c r="AP97" s="93">
        <f t="shared" si="65"/>
        <v>3.7800000000000002</v>
      </c>
      <c r="AQ97" s="98">
        <f t="shared" si="66"/>
        <v>2.97</v>
      </c>
      <c r="AR97" s="99">
        <f t="shared" si="67"/>
        <v>3.3943800934271096</v>
      </c>
      <c r="AS97" s="94">
        <f t="shared" si="68"/>
        <v>2.5380000000000003</v>
      </c>
      <c r="AT97" s="39">
        <f t="shared" si="69"/>
        <v>2.9006520798377116</v>
      </c>
      <c r="AU97" s="95">
        <f t="shared" si="70"/>
        <v>2.2140000000000004</v>
      </c>
      <c r="AV97" s="95">
        <f t="shared" si="71"/>
        <v>2.5303560696456637</v>
      </c>
      <c r="AW97" s="38">
        <f t="shared" si="72"/>
        <v>1.7712000000000001</v>
      </c>
      <c r="AX97" s="38">
        <f t="shared" si="73"/>
        <v>2.0242848557165307</v>
      </c>
      <c r="AY97" s="42">
        <f t="shared" si="74"/>
        <v>1.08</v>
      </c>
      <c r="AZ97" s="41">
        <f t="shared" si="75"/>
        <v>0.54</v>
      </c>
      <c r="BA97" s="43">
        <f t="shared" si="76"/>
        <v>0.32400000000000007</v>
      </c>
      <c r="BB97" s="46">
        <f t="shared" si="77"/>
        <v>0</v>
      </c>
      <c r="BC97" s="48">
        <f t="shared" si="78"/>
        <v>0.21600000000000003</v>
      </c>
      <c r="BD97" s="49">
        <f t="shared" si="79"/>
        <v>0.10800000000000001</v>
      </c>
      <c r="BE97" s="50">
        <f t="shared" si="80"/>
        <v>0.10800000000000001</v>
      </c>
      <c r="BF97" s="51">
        <f t="shared" si="81"/>
        <v>0.21600000000000003</v>
      </c>
      <c r="BG97" s="52">
        <f t="shared" si="82"/>
        <v>0.32400000000000007</v>
      </c>
      <c r="BH97" s="5"/>
    </row>
    <row r="98" spans="1:60" s="12" customFormat="1" ht="25.15" customHeight="1" x14ac:dyDescent="0.25">
      <c r="A98" s="57" t="s">
        <v>119</v>
      </c>
      <c r="B98" s="27">
        <f>V98</f>
        <v>0</v>
      </c>
      <c r="C98" s="27">
        <v>0.9</v>
      </c>
      <c r="D98" s="27">
        <f>Z98</f>
        <v>0</v>
      </c>
      <c r="E98" s="27">
        <f>AB98</f>
        <v>0</v>
      </c>
      <c r="F98" s="27">
        <v>1.2</v>
      </c>
      <c r="G98" s="27">
        <f>AF98</f>
        <v>0</v>
      </c>
      <c r="H98" s="27">
        <f>AI98</f>
        <v>0</v>
      </c>
      <c r="I98" s="81">
        <f>AJ98</f>
        <v>0</v>
      </c>
      <c r="J98" s="80">
        <f>AK98</f>
        <v>0</v>
      </c>
      <c r="K98" s="81">
        <v>6</v>
      </c>
      <c r="L98" s="28">
        <v>1.45</v>
      </c>
      <c r="M98" s="29">
        <f>SUM(B98:L98)</f>
        <v>9.5499999999999989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56"/>
        <v>0</v>
      </c>
      <c r="W98" s="30">
        <v>0</v>
      </c>
      <c r="X98" s="72">
        <f t="shared" si="57"/>
        <v>0</v>
      </c>
      <c r="Y98" s="30">
        <v>0</v>
      </c>
      <c r="Z98" s="72">
        <f t="shared" si="58"/>
        <v>0</v>
      </c>
      <c r="AA98" s="30">
        <v>0</v>
      </c>
      <c r="AB98" s="72">
        <f t="shared" si="59"/>
        <v>0</v>
      </c>
      <c r="AC98" s="30">
        <v>0</v>
      </c>
      <c r="AD98" s="72">
        <f t="shared" si="60"/>
        <v>0</v>
      </c>
      <c r="AE98" s="30">
        <v>0</v>
      </c>
      <c r="AF98" s="72">
        <f t="shared" si="61"/>
        <v>0</v>
      </c>
      <c r="AG98" s="92">
        <f t="shared" si="62"/>
        <v>0</v>
      </c>
      <c r="AH98" s="30">
        <v>0</v>
      </c>
      <c r="AI98" s="100">
        <f t="shared" si="6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64"/>
        <v>4.05</v>
      </c>
      <c r="AP98" s="93">
        <f t="shared" si="65"/>
        <v>2.835</v>
      </c>
      <c r="AQ98" s="98">
        <f t="shared" si="66"/>
        <v>2.2275</v>
      </c>
      <c r="AR98" s="99">
        <f t="shared" si="67"/>
        <v>2.5403064316018105</v>
      </c>
      <c r="AS98" s="94">
        <f t="shared" si="68"/>
        <v>1.9035</v>
      </c>
      <c r="AT98" s="39">
        <f t="shared" si="69"/>
        <v>2.1708073142779107</v>
      </c>
      <c r="AU98" s="95">
        <f t="shared" si="70"/>
        <v>1.6605000000000001</v>
      </c>
      <c r="AV98" s="95">
        <f t="shared" si="71"/>
        <v>1.8936829762849861</v>
      </c>
      <c r="AW98" s="38">
        <f t="shared" si="72"/>
        <v>1.3284</v>
      </c>
      <c r="AX98" s="38">
        <f t="shared" si="73"/>
        <v>1.5149463810279888</v>
      </c>
      <c r="AY98" s="42">
        <f t="shared" si="74"/>
        <v>0.81</v>
      </c>
      <c r="AZ98" s="41">
        <f t="shared" si="75"/>
        <v>0.40500000000000003</v>
      </c>
      <c r="BA98" s="43">
        <f t="shared" si="76"/>
        <v>0.24299999999999999</v>
      </c>
      <c r="BB98" s="46">
        <f t="shared" si="77"/>
        <v>0</v>
      </c>
      <c r="BC98" s="48">
        <f t="shared" si="78"/>
        <v>0.16200000000000001</v>
      </c>
      <c r="BD98" s="49">
        <f t="shared" si="79"/>
        <v>8.1000000000000003E-2</v>
      </c>
      <c r="BE98" s="50">
        <f t="shared" si="80"/>
        <v>8.1000000000000003E-2</v>
      </c>
      <c r="BF98" s="51">
        <f t="shared" si="81"/>
        <v>0.16200000000000001</v>
      </c>
      <c r="BG98" s="52">
        <f t="shared" si="82"/>
        <v>0.24299999999999999</v>
      </c>
      <c r="BH98" s="5"/>
    </row>
    <row r="99" spans="1:60" s="12" customFormat="1" ht="25.15" customHeight="1" x14ac:dyDescent="0.25">
      <c r="A99" s="57" t="s">
        <v>117</v>
      </c>
      <c r="B99" s="27">
        <v>1.6</v>
      </c>
      <c r="C99" s="27">
        <v>3.9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1.9</v>
      </c>
      <c r="I99" s="81">
        <f>AJ99</f>
        <v>0</v>
      </c>
      <c r="J99" s="80">
        <f>AK99</f>
        <v>0</v>
      </c>
      <c r="K99" s="81">
        <f>AL99</f>
        <v>0</v>
      </c>
      <c r="L99" s="28">
        <v>1.45</v>
      </c>
      <c r="M99" s="29">
        <f>SUM(B99:L99)</f>
        <v>8.85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56"/>
        <v>0</v>
      </c>
      <c r="W99" s="30">
        <v>0</v>
      </c>
      <c r="X99" s="72">
        <f t="shared" si="57"/>
        <v>0</v>
      </c>
      <c r="Y99" s="30">
        <v>0</v>
      </c>
      <c r="Z99" s="72">
        <f t="shared" si="58"/>
        <v>0</v>
      </c>
      <c r="AA99" s="30">
        <v>0</v>
      </c>
      <c r="AB99" s="72">
        <f t="shared" si="59"/>
        <v>0</v>
      </c>
      <c r="AC99" s="30">
        <v>0</v>
      </c>
      <c r="AD99" s="72">
        <f t="shared" si="60"/>
        <v>0</v>
      </c>
      <c r="AE99" s="30">
        <v>0</v>
      </c>
      <c r="AF99" s="72">
        <f t="shared" si="61"/>
        <v>0</v>
      </c>
      <c r="AG99" s="92">
        <f t="shared" si="62"/>
        <v>0</v>
      </c>
      <c r="AH99" s="30">
        <v>0</v>
      </c>
      <c r="AI99" s="100">
        <f t="shared" si="6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64"/>
        <v>3.6999999999999997</v>
      </c>
      <c r="AP99" s="93">
        <f t="shared" si="65"/>
        <v>2.59</v>
      </c>
      <c r="AQ99" s="98">
        <f t="shared" si="66"/>
        <v>2.0349999999999997</v>
      </c>
      <c r="AR99" s="99">
        <f t="shared" si="67"/>
        <v>2.2592077651067619</v>
      </c>
      <c r="AS99" s="94">
        <f t="shared" si="68"/>
        <v>1.7389999999999999</v>
      </c>
      <c r="AT99" s="39">
        <f t="shared" si="69"/>
        <v>1.9305957265457785</v>
      </c>
      <c r="AU99" s="95">
        <f t="shared" si="70"/>
        <v>1.5169999999999999</v>
      </c>
      <c r="AV99" s="95">
        <f t="shared" si="71"/>
        <v>1.6841366976250407</v>
      </c>
      <c r="AW99" s="38">
        <f t="shared" si="72"/>
        <v>1.2135999999999998</v>
      </c>
      <c r="AX99" s="38">
        <f t="shared" si="73"/>
        <v>1.3473093581000324</v>
      </c>
      <c r="AY99" s="42">
        <f t="shared" si="74"/>
        <v>0.74</v>
      </c>
      <c r="AZ99" s="41">
        <f t="shared" si="75"/>
        <v>0.37</v>
      </c>
      <c r="BA99" s="43">
        <f t="shared" si="76"/>
        <v>0.22199999999999998</v>
      </c>
      <c r="BB99" s="46">
        <f t="shared" si="77"/>
        <v>0</v>
      </c>
      <c r="BC99" s="48">
        <f t="shared" si="78"/>
        <v>0.14799999999999999</v>
      </c>
      <c r="BD99" s="49">
        <f t="shared" si="79"/>
        <v>7.3999999999999996E-2</v>
      </c>
      <c r="BE99" s="50">
        <f t="shared" si="80"/>
        <v>7.3999999999999996E-2</v>
      </c>
      <c r="BF99" s="51">
        <f t="shared" si="81"/>
        <v>0.14799999999999999</v>
      </c>
      <c r="BG99" s="52">
        <f t="shared" si="82"/>
        <v>0.22199999999999998</v>
      </c>
      <c r="BH99" s="5"/>
    </row>
    <row r="100" spans="1:60" s="12" customFormat="1" ht="25.15" customHeight="1" x14ac:dyDescent="0.25">
      <c r="A100" s="57" t="s">
        <v>78</v>
      </c>
      <c r="B100" s="27">
        <v>4.8</v>
      </c>
      <c r="C100" s="27">
        <f>X100</f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0.3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1.33</v>
      </c>
      <c r="M100" s="29">
        <f>SUM(B100:L100)</f>
        <v>6.43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56"/>
        <v>0</v>
      </c>
      <c r="W100" s="30">
        <v>0</v>
      </c>
      <c r="X100" s="72">
        <f t="shared" si="57"/>
        <v>0</v>
      </c>
      <c r="Y100" s="30">
        <v>0</v>
      </c>
      <c r="Z100" s="72">
        <f t="shared" si="58"/>
        <v>0</v>
      </c>
      <c r="AA100" s="30">
        <v>0</v>
      </c>
      <c r="AB100" s="72">
        <f t="shared" si="59"/>
        <v>0</v>
      </c>
      <c r="AC100" s="30">
        <v>0</v>
      </c>
      <c r="AD100" s="72">
        <f t="shared" si="60"/>
        <v>0</v>
      </c>
      <c r="AE100" s="30">
        <v>0</v>
      </c>
      <c r="AF100" s="72">
        <f t="shared" si="61"/>
        <v>0</v>
      </c>
      <c r="AG100" s="92">
        <f t="shared" si="62"/>
        <v>0</v>
      </c>
      <c r="AH100" s="30">
        <v>0</v>
      </c>
      <c r="AI100" s="100">
        <f t="shared" si="6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64"/>
        <v>2.5499999999999998</v>
      </c>
      <c r="AP100" s="93">
        <f t="shared" si="65"/>
        <v>1.7849999999999999</v>
      </c>
      <c r="AQ100" s="98">
        <f t="shared" si="66"/>
        <v>1.4024999999999999</v>
      </c>
      <c r="AR100" s="99">
        <f t="shared" si="67"/>
        <v>1.5850923801376255</v>
      </c>
      <c r="AS100" s="94">
        <f t="shared" si="68"/>
        <v>1.1984999999999999</v>
      </c>
      <c r="AT100" s="39">
        <f t="shared" si="69"/>
        <v>1.3545334884812437</v>
      </c>
      <c r="AU100" s="95">
        <f t="shared" si="70"/>
        <v>1.0454999999999999</v>
      </c>
      <c r="AV100" s="95">
        <f t="shared" si="71"/>
        <v>1.1816143197389573</v>
      </c>
      <c r="AW100" s="38">
        <f t="shared" si="72"/>
        <v>0.83639999999999992</v>
      </c>
      <c r="AX100" s="38">
        <f t="shared" si="73"/>
        <v>0.94529145579116569</v>
      </c>
      <c r="AY100" s="42">
        <f t="shared" si="74"/>
        <v>0.51</v>
      </c>
      <c r="AZ100" s="41">
        <f t="shared" si="75"/>
        <v>0.255</v>
      </c>
      <c r="BA100" s="43">
        <f t="shared" si="76"/>
        <v>0.153</v>
      </c>
      <c r="BB100" s="46">
        <f t="shared" si="77"/>
        <v>0</v>
      </c>
      <c r="BC100" s="48">
        <f t="shared" si="78"/>
        <v>0.10199999999999999</v>
      </c>
      <c r="BD100" s="49">
        <f t="shared" si="79"/>
        <v>5.0999999999999997E-2</v>
      </c>
      <c r="BE100" s="50">
        <f t="shared" si="80"/>
        <v>5.0999999999999997E-2</v>
      </c>
      <c r="BF100" s="51">
        <f t="shared" si="81"/>
        <v>0.10199999999999999</v>
      </c>
      <c r="BG100" s="52">
        <f t="shared" si="82"/>
        <v>0.153</v>
      </c>
      <c r="BH100" s="5"/>
    </row>
    <row r="101" spans="1:60" s="12" customFormat="1" ht="25.15" customHeight="1" x14ac:dyDescent="0.25">
      <c r="A101" s="57" t="s">
        <v>154</v>
      </c>
      <c r="B101" s="27">
        <v>4.8</v>
      </c>
      <c r="C101" s="27"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v>0.2</v>
      </c>
      <c r="I101" s="81">
        <f>AJ101</f>
        <v>0</v>
      </c>
      <c r="J101" s="80">
        <f>AK101</f>
        <v>0</v>
      </c>
      <c r="K101" s="81">
        <f>AL101</f>
        <v>0</v>
      </c>
      <c r="L101" s="28">
        <v>1.24</v>
      </c>
      <c r="M101" s="29">
        <f>SUM(B101:L101)</f>
        <v>6.24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56"/>
        <v>0</v>
      </c>
      <c r="W101" s="30">
        <v>0</v>
      </c>
      <c r="X101" s="72">
        <f t="shared" si="57"/>
        <v>0</v>
      </c>
      <c r="Y101" s="30">
        <v>0</v>
      </c>
      <c r="Z101" s="72">
        <f t="shared" si="58"/>
        <v>0</v>
      </c>
      <c r="AA101" s="30">
        <v>0</v>
      </c>
      <c r="AB101" s="72">
        <f t="shared" si="59"/>
        <v>0</v>
      </c>
      <c r="AC101" s="30">
        <v>0</v>
      </c>
      <c r="AD101" s="72">
        <f t="shared" si="60"/>
        <v>0</v>
      </c>
      <c r="AE101" s="30">
        <v>0</v>
      </c>
      <c r="AF101" s="72">
        <f t="shared" si="61"/>
        <v>0</v>
      </c>
      <c r="AG101" s="92">
        <f t="shared" si="62"/>
        <v>0</v>
      </c>
      <c r="AH101" s="30">
        <v>0</v>
      </c>
      <c r="AI101" s="100">
        <f t="shared" si="6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64"/>
        <v>2.5</v>
      </c>
      <c r="AP101" s="93">
        <f t="shared" si="65"/>
        <v>1.75</v>
      </c>
      <c r="AQ101" s="98">
        <f t="shared" si="66"/>
        <v>1.375</v>
      </c>
      <c r="AR101" s="99">
        <f t="shared" si="67"/>
        <v>1.5447190046713555</v>
      </c>
      <c r="AS101" s="94">
        <f t="shared" si="68"/>
        <v>1.175</v>
      </c>
      <c r="AT101" s="39">
        <f t="shared" si="69"/>
        <v>1.3200326039918857</v>
      </c>
      <c r="AU101" s="95">
        <f t="shared" si="70"/>
        <v>1.0250000000000001</v>
      </c>
      <c r="AV101" s="95">
        <f t="shared" si="71"/>
        <v>1.1515178034822833</v>
      </c>
      <c r="AW101" s="38">
        <f t="shared" si="72"/>
        <v>0.82</v>
      </c>
      <c r="AX101" s="38">
        <f t="shared" si="73"/>
        <v>0.92121424278582653</v>
      </c>
      <c r="AY101" s="42">
        <f t="shared" si="74"/>
        <v>0.5</v>
      </c>
      <c r="AZ101" s="41">
        <f t="shared" si="75"/>
        <v>0.25</v>
      </c>
      <c r="BA101" s="43">
        <f t="shared" si="76"/>
        <v>0.15000000000000002</v>
      </c>
      <c r="BB101" s="46">
        <f t="shared" si="77"/>
        <v>0</v>
      </c>
      <c r="BC101" s="48">
        <f t="shared" si="78"/>
        <v>0.1</v>
      </c>
      <c r="BD101" s="49">
        <f t="shared" si="79"/>
        <v>0.05</v>
      </c>
      <c r="BE101" s="50">
        <f t="shared" si="80"/>
        <v>0.05</v>
      </c>
      <c r="BF101" s="51">
        <f t="shared" si="81"/>
        <v>0.1</v>
      </c>
      <c r="BG101" s="52">
        <f t="shared" si="82"/>
        <v>0.15000000000000002</v>
      </c>
      <c r="BH101" s="5"/>
    </row>
    <row r="102" spans="1:60" s="12" customFormat="1" ht="25.15" customHeight="1" x14ac:dyDescent="0.25">
      <c r="A102" s="57" t="s">
        <v>77</v>
      </c>
      <c r="B102" s="27">
        <v>4.8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f>AF102</f>
        <v>0</v>
      </c>
      <c r="H102" s="27">
        <f>AI102</f>
        <v>0</v>
      </c>
      <c r="I102" s="81">
        <f>AJ102</f>
        <v>0</v>
      </c>
      <c r="J102" s="80">
        <f>AK102</f>
        <v>0</v>
      </c>
      <c r="K102" s="81">
        <f>AL102</f>
        <v>0</v>
      </c>
      <c r="L102" s="28">
        <v>0.95</v>
      </c>
      <c r="M102" s="29">
        <f>SUM(B102:L102)</f>
        <v>5.75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56"/>
        <v>0</v>
      </c>
      <c r="W102" s="30">
        <v>0</v>
      </c>
      <c r="X102" s="72">
        <f t="shared" si="57"/>
        <v>0</v>
      </c>
      <c r="Y102" s="30">
        <v>0</v>
      </c>
      <c r="Z102" s="72">
        <f t="shared" si="58"/>
        <v>0</v>
      </c>
      <c r="AA102" s="30">
        <v>0</v>
      </c>
      <c r="AB102" s="72">
        <f t="shared" si="59"/>
        <v>0</v>
      </c>
      <c r="AC102" s="30">
        <v>0</v>
      </c>
      <c r="AD102" s="72">
        <f t="shared" si="60"/>
        <v>0</v>
      </c>
      <c r="AE102" s="30">
        <v>0</v>
      </c>
      <c r="AF102" s="72">
        <f t="shared" si="61"/>
        <v>0</v>
      </c>
      <c r="AG102" s="92">
        <f t="shared" si="62"/>
        <v>0</v>
      </c>
      <c r="AH102" s="30">
        <v>0</v>
      </c>
      <c r="AI102" s="100">
        <f t="shared" si="6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64"/>
        <v>2.4</v>
      </c>
      <c r="AP102" s="93">
        <f t="shared" si="65"/>
        <v>1.68</v>
      </c>
      <c r="AQ102" s="98">
        <f t="shared" si="66"/>
        <v>1.32</v>
      </c>
      <c r="AR102" s="99">
        <f t="shared" si="67"/>
        <v>1.441934708716887</v>
      </c>
      <c r="AS102" s="94">
        <f t="shared" si="68"/>
        <v>1.1280000000000001</v>
      </c>
      <c r="AT102" s="39">
        <f t="shared" si="69"/>
        <v>1.2321987510853398</v>
      </c>
      <c r="AU102" s="95">
        <f t="shared" si="70"/>
        <v>0.98399999999999999</v>
      </c>
      <c r="AV102" s="95">
        <f t="shared" si="71"/>
        <v>1.0748967828616793</v>
      </c>
      <c r="AW102" s="38">
        <f t="shared" si="72"/>
        <v>0.7871999999999999</v>
      </c>
      <c r="AX102" s="38">
        <f t="shared" si="73"/>
        <v>0.85991742628934342</v>
      </c>
      <c r="AY102" s="42">
        <f t="shared" si="74"/>
        <v>0.48</v>
      </c>
      <c r="AZ102" s="41">
        <f t="shared" si="75"/>
        <v>0.24</v>
      </c>
      <c r="BA102" s="43">
        <f t="shared" si="76"/>
        <v>0.14400000000000002</v>
      </c>
      <c r="BB102" s="46">
        <f t="shared" si="77"/>
        <v>0</v>
      </c>
      <c r="BC102" s="48">
        <f t="shared" si="78"/>
        <v>9.6000000000000002E-2</v>
      </c>
      <c r="BD102" s="49">
        <f t="shared" si="79"/>
        <v>4.8000000000000001E-2</v>
      </c>
      <c r="BE102" s="50">
        <f t="shared" si="80"/>
        <v>4.8000000000000001E-2</v>
      </c>
      <c r="BF102" s="51">
        <f t="shared" si="81"/>
        <v>9.6000000000000002E-2</v>
      </c>
      <c r="BG102" s="52">
        <f t="shared" si="82"/>
        <v>0.14400000000000002</v>
      </c>
      <c r="BH102" s="5"/>
    </row>
    <row r="103" spans="1:60" s="12" customFormat="1" ht="25.15" customHeight="1" x14ac:dyDescent="0.25">
      <c r="A103" s="57" t="s">
        <v>125</v>
      </c>
      <c r="B103" s="27">
        <v>0.4</v>
      </c>
      <c r="C103" s="27">
        <f>X103</f>
        <v>0</v>
      </c>
      <c r="D103" s="27">
        <f>Z103</f>
        <v>0</v>
      </c>
      <c r="E103" s="27">
        <f>AB103</f>
        <v>0</v>
      </c>
      <c r="F103" s="27">
        <f>AD103</f>
        <v>0</v>
      </c>
      <c r="G103" s="27">
        <v>3.6</v>
      </c>
      <c r="H103" s="27">
        <v>0.1</v>
      </c>
      <c r="I103" s="81">
        <f>AJ103</f>
        <v>0</v>
      </c>
      <c r="J103" s="80">
        <f>AK103</f>
        <v>0</v>
      </c>
      <c r="K103" s="81">
        <f>AL103</f>
        <v>0</v>
      </c>
      <c r="L103" s="28">
        <v>1.02</v>
      </c>
      <c r="M103" s="29">
        <f>SUM(B103:L103)</f>
        <v>5.1199999999999992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56"/>
        <v>0</v>
      </c>
      <c r="W103" s="30">
        <v>0</v>
      </c>
      <c r="X103" s="72">
        <f t="shared" si="57"/>
        <v>0</v>
      </c>
      <c r="Y103" s="30">
        <v>0</v>
      </c>
      <c r="Z103" s="72">
        <f t="shared" si="58"/>
        <v>0</v>
      </c>
      <c r="AA103" s="30">
        <v>0</v>
      </c>
      <c r="AB103" s="72">
        <f t="shared" si="59"/>
        <v>0</v>
      </c>
      <c r="AC103" s="30">
        <v>0</v>
      </c>
      <c r="AD103" s="72">
        <f t="shared" si="60"/>
        <v>0</v>
      </c>
      <c r="AE103" s="30">
        <v>0</v>
      </c>
      <c r="AF103" s="72">
        <f t="shared" si="61"/>
        <v>0</v>
      </c>
      <c r="AG103" s="92">
        <f t="shared" si="62"/>
        <v>0</v>
      </c>
      <c r="AH103" s="30">
        <v>0</v>
      </c>
      <c r="AI103" s="100">
        <f t="shared" si="6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64"/>
        <v>2.0499999999999998</v>
      </c>
      <c r="AP103" s="93">
        <f t="shared" si="65"/>
        <v>1.4349999999999998</v>
      </c>
      <c r="AQ103" s="98">
        <f t="shared" si="66"/>
        <v>1.1274999999999999</v>
      </c>
      <c r="AR103" s="99">
        <f t="shared" si="67"/>
        <v>1.2201275183693772</v>
      </c>
      <c r="AS103" s="94">
        <f t="shared" si="68"/>
        <v>0.96349999999999991</v>
      </c>
      <c r="AT103" s="39">
        <f t="shared" si="69"/>
        <v>1.0426544247883769</v>
      </c>
      <c r="AU103" s="95">
        <f t="shared" si="70"/>
        <v>0.84049999999999991</v>
      </c>
      <c r="AV103" s="95">
        <f t="shared" si="71"/>
        <v>0.90954960460262657</v>
      </c>
      <c r="AW103" s="38">
        <f t="shared" si="72"/>
        <v>0.67239999999999989</v>
      </c>
      <c r="AX103" s="38">
        <f t="shared" si="73"/>
        <v>0.72763968368210119</v>
      </c>
      <c r="AY103" s="42">
        <f t="shared" si="74"/>
        <v>0.40999999999999992</v>
      </c>
      <c r="AZ103" s="41">
        <f t="shared" si="75"/>
        <v>0.20499999999999996</v>
      </c>
      <c r="BA103" s="43">
        <f t="shared" si="76"/>
        <v>0.12299999999999998</v>
      </c>
      <c r="BB103" s="46">
        <f t="shared" si="77"/>
        <v>0</v>
      </c>
      <c r="BC103" s="48">
        <f t="shared" si="78"/>
        <v>8.199999999999999E-2</v>
      </c>
      <c r="BD103" s="49">
        <f t="shared" si="79"/>
        <v>4.0999999999999995E-2</v>
      </c>
      <c r="BE103" s="50">
        <f t="shared" si="80"/>
        <v>4.0999999999999995E-2</v>
      </c>
      <c r="BF103" s="51">
        <f t="shared" si="81"/>
        <v>8.199999999999999E-2</v>
      </c>
      <c r="BG103" s="52">
        <f t="shared" si="82"/>
        <v>0.12299999999999998</v>
      </c>
      <c r="BH103" s="5"/>
    </row>
    <row r="104" spans="1:60" s="12" customFormat="1" ht="25.15" customHeight="1" x14ac:dyDescent="0.25">
      <c r="A104" s="57" t="s">
        <v>162</v>
      </c>
      <c r="B104" s="27">
        <v>1.2</v>
      </c>
      <c r="C104" s="27">
        <f>X104</f>
        <v>0</v>
      </c>
      <c r="D104" s="27">
        <f>Z104</f>
        <v>0</v>
      </c>
      <c r="E104" s="27">
        <v>2.5499999999999998</v>
      </c>
      <c r="F104" s="27">
        <f>AD104</f>
        <v>0</v>
      </c>
      <c r="G104" s="27">
        <f>AF104</f>
        <v>0</v>
      </c>
      <c r="H104" s="27">
        <v>0</v>
      </c>
      <c r="I104" s="81">
        <f>AJ104</f>
        <v>0</v>
      </c>
      <c r="J104" s="80">
        <f>AK104</f>
        <v>0</v>
      </c>
      <c r="K104" s="81">
        <f>AL104</f>
        <v>0</v>
      </c>
      <c r="L104" s="28">
        <v>0.72</v>
      </c>
      <c r="M104" s="29">
        <f>SUM(B104:L104)</f>
        <v>4.47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56"/>
        <v>0</v>
      </c>
      <c r="W104" s="30">
        <v>0</v>
      </c>
      <c r="X104" s="72">
        <f t="shared" si="57"/>
        <v>0</v>
      </c>
      <c r="Y104" s="30">
        <v>0</v>
      </c>
      <c r="Z104" s="72">
        <f t="shared" si="58"/>
        <v>0</v>
      </c>
      <c r="AA104" s="30">
        <v>0</v>
      </c>
      <c r="AB104" s="72">
        <f t="shared" si="59"/>
        <v>0</v>
      </c>
      <c r="AC104" s="30">
        <v>0</v>
      </c>
      <c r="AD104" s="72">
        <f t="shared" si="60"/>
        <v>0</v>
      </c>
      <c r="AE104" s="30">
        <v>0</v>
      </c>
      <c r="AF104" s="72">
        <f t="shared" si="61"/>
        <v>0</v>
      </c>
      <c r="AG104" s="92">
        <f t="shared" si="62"/>
        <v>0</v>
      </c>
      <c r="AH104" s="30">
        <v>0</v>
      </c>
      <c r="AI104" s="100">
        <f t="shared" si="6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64"/>
        <v>1.875</v>
      </c>
      <c r="AP104" s="93">
        <f t="shared" si="65"/>
        <v>1.3125</v>
      </c>
      <c r="AQ104" s="98">
        <f t="shared" si="66"/>
        <v>1.03125</v>
      </c>
      <c r="AR104" s="99">
        <f t="shared" si="67"/>
        <v>1.090690964255161</v>
      </c>
      <c r="AS104" s="94">
        <f t="shared" si="68"/>
        <v>0.88124999999999998</v>
      </c>
      <c r="AT104" s="39">
        <f t="shared" si="69"/>
        <v>0.93204500581804661</v>
      </c>
      <c r="AU104" s="95">
        <f t="shared" si="70"/>
        <v>0.76874999999999993</v>
      </c>
      <c r="AV104" s="95">
        <f t="shared" si="71"/>
        <v>0.81306053699021086</v>
      </c>
      <c r="AW104" s="38">
        <f t="shared" si="72"/>
        <v>0.61499999999999988</v>
      </c>
      <c r="AX104" s="38">
        <f t="shared" si="73"/>
        <v>0.65044842959216864</v>
      </c>
      <c r="AY104" s="42">
        <f t="shared" si="74"/>
        <v>0.375</v>
      </c>
      <c r="AZ104" s="41">
        <f t="shared" si="75"/>
        <v>0.1875</v>
      </c>
      <c r="BA104" s="43">
        <f t="shared" si="76"/>
        <v>0.11249999999999999</v>
      </c>
      <c r="BB104" s="46">
        <f t="shared" si="77"/>
        <v>0</v>
      </c>
      <c r="BC104" s="48">
        <f t="shared" si="78"/>
        <v>7.4999999999999997E-2</v>
      </c>
      <c r="BD104" s="49">
        <f t="shared" si="79"/>
        <v>3.7499999999999999E-2</v>
      </c>
      <c r="BE104" s="50">
        <f t="shared" si="80"/>
        <v>3.7499999999999999E-2</v>
      </c>
      <c r="BF104" s="51">
        <f t="shared" si="81"/>
        <v>7.4999999999999997E-2</v>
      </c>
      <c r="BG104" s="52">
        <f t="shared" si="82"/>
        <v>0.11249999999999999</v>
      </c>
      <c r="BH104" s="5"/>
    </row>
    <row r="105" spans="1:60" s="12" customFormat="1" ht="25.15" customHeight="1" x14ac:dyDescent="0.25">
      <c r="A105" s="57" t="s">
        <v>113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>AD105</f>
        <v>0</v>
      </c>
      <c r="G105" s="27">
        <f>AF105</f>
        <v>0</v>
      </c>
      <c r="H105" s="27">
        <v>0.1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3.5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56"/>
        <v>0</v>
      </c>
      <c r="W105" s="30">
        <v>0</v>
      </c>
      <c r="X105" s="72">
        <f t="shared" si="57"/>
        <v>0</v>
      </c>
      <c r="Y105" s="30">
        <v>0</v>
      </c>
      <c r="Z105" s="72">
        <f t="shared" si="58"/>
        <v>0</v>
      </c>
      <c r="AA105" s="30">
        <v>0</v>
      </c>
      <c r="AB105" s="72">
        <f t="shared" si="59"/>
        <v>0</v>
      </c>
      <c r="AC105" s="30">
        <v>0</v>
      </c>
      <c r="AD105" s="72">
        <f t="shared" si="60"/>
        <v>0</v>
      </c>
      <c r="AE105" s="30">
        <v>0</v>
      </c>
      <c r="AF105" s="72">
        <f t="shared" si="61"/>
        <v>0</v>
      </c>
      <c r="AG105" s="92">
        <f t="shared" si="62"/>
        <v>0</v>
      </c>
      <c r="AH105" s="30">
        <v>0</v>
      </c>
      <c r="AI105" s="100">
        <f t="shared" si="6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64"/>
        <v>1.7500000000000002</v>
      </c>
      <c r="AP105" s="93">
        <f t="shared" si="65"/>
        <v>1.2250000000000001</v>
      </c>
      <c r="AQ105" s="98">
        <f t="shared" si="66"/>
        <v>0.96250000000000013</v>
      </c>
      <c r="AR105" s="99">
        <f t="shared" si="67"/>
        <v>1.0165651651634975</v>
      </c>
      <c r="AS105" s="94">
        <f t="shared" si="68"/>
        <v>0.82250000000000012</v>
      </c>
      <c r="AT105" s="39">
        <f t="shared" si="69"/>
        <v>0.86870114113971608</v>
      </c>
      <c r="AU105" s="95">
        <f t="shared" si="70"/>
        <v>0.71750000000000003</v>
      </c>
      <c r="AV105" s="95">
        <f t="shared" si="71"/>
        <v>0.75780312312187992</v>
      </c>
      <c r="AW105" s="38">
        <f t="shared" si="72"/>
        <v>0.57399999999999995</v>
      </c>
      <c r="AX105" s="38">
        <f t="shared" si="73"/>
        <v>0.60624249849750389</v>
      </c>
      <c r="AY105" s="42">
        <f t="shared" si="74"/>
        <v>0.35000000000000003</v>
      </c>
      <c r="AZ105" s="41">
        <f t="shared" si="75"/>
        <v>0.17500000000000002</v>
      </c>
      <c r="BA105" s="43">
        <f t="shared" si="76"/>
        <v>0.10500000000000001</v>
      </c>
      <c r="BB105" s="46">
        <f t="shared" si="77"/>
        <v>0</v>
      </c>
      <c r="BC105" s="48">
        <f t="shared" si="78"/>
        <v>7.0000000000000007E-2</v>
      </c>
      <c r="BD105" s="49">
        <f t="shared" si="79"/>
        <v>3.5000000000000003E-2</v>
      </c>
      <c r="BE105" s="50">
        <f t="shared" si="80"/>
        <v>3.5000000000000003E-2</v>
      </c>
      <c r="BF105" s="51">
        <f t="shared" si="81"/>
        <v>7.0000000000000007E-2</v>
      </c>
      <c r="BG105" s="52">
        <f t="shared" si="82"/>
        <v>0.10500000000000001</v>
      </c>
      <c r="BH105" s="5"/>
    </row>
    <row r="106" spans="1:60" s="12" customFormat="1" ht="25.15" customHeight="1" x14ac:dyDescent="0.25">
      <c r="A106" s="57" t="s">
        <v>99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f>AI106</f>
        <v>0</v>
      </c>
      <c r="I106" s="81">
        <f>AJ106</f>
        <v>0</v>
      </c>
      <c r="J106" s="80">
        <f>AK106</f>
        <v>0</v>
      </c>
      <c r="K106" s="81">
        <f>AL106</f>
        <v>0</v>
      </c>
      <c r="L106" s="28">
        <f>AM106</f>
        <v>0</v>
      </c>
      <c r="M106" s="29">
        <f>SUM(B106:L106)</f>
        <v>2.5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56"/>
        <v>0</v>
      </c>
      <c r="W106" s="30">
        <v>0</v>
      </c>
      <c r="X106" s="72">
        <f t="shared" si="57"/>
        <v>0</v>
      </c>
      <c r="Y106" s="30">
        <v>0</v>
      </c>
      <c r="Z106" s="72">
        <f t="shared" si="58"/>
        <v>0</v>
      </c>
      <c r="AA106" s="30">
        <v>0</v>
      </c>
      <c r="AB106" s="72">
        <f t="shared" si="59"/>
        <v>0</v>
      </c>
      <c r="AC106" s="30">
        <v>0</v>
      </c>
      <c r="AD106" s="72">
        <f t="shared" si="60"/>
        <v>0</v>
      </c>
      <c r="AE106" s="30">
        <v>0</v>
      </c>
      <c r="AF106" s="72">
        <f t="shared" si="61"/>
        <v>0</v>
      </c>
      <c r="AG106" s="92">
        <f t="shared" si="62"/>
        <v>0</v>
      </c>
      <c r="AH106" s="30">
        <v>0</v>
      </c>
      <c r="AI106" s="100">
        <f t="shared" si="6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64"/>
        <v>1.25</v>
      </c>
      <c r="AP106" s="93">
        <f t="shared" si="65"/>
        <v>0.875</v>
      </c>
      <c r="AQ106" s="98">
        <f t="shared" si="66"/>
        <v>0.6875</v>
      </c>
      <c r="AR106" s="99">
        <f t="shared" si="67"/>
        <v>0.72354836771792219</v>
      </c>
      <c r="AS106" s="94">
        <f t="shared" si="68"/>
        <v>0.58750000000000002</v>
      </c>
      <c r="AT106" s="39">
        <f t="shared" si="69"/>
        <v>0.61830496877713348</v>
      </c>
      <c r="AU106" s="95">
        <f t="shared" si="70"/>
        <v>0.51250000000000007</v>
      </c>
      <c r="AV106" s="95">
        <f t="shared" si="71"/>
        <v>0.53937241957154203</v>
      </c>
      <c r="AW106" s="38">
        <f t="shared" si="72"/>
        <v>0.41</v>
      </c>
      <c r="AX106" s="38">
        <f t="shared" si="73"/>
        <v>0.43149793565723354</v>
      </c>
      <c r="AY106" s="42">
        <f t="shared" si="74"/>
        <v>0.25</v>
      </c>
      <c r="AZ106" s="41">
        <f t="shared" si="75"/>
        <v>0.125</v>
      </c>
      <c r="BA106" s="43">
        <f t="shared" si="76"/>
        <v>7.5000000000000011E-2</v>
      </c>
      <c r="BB106" s="46">
        <f t="shared" si="77"/>
        <v>0</v>
      </c>
      <c r="BC106" s="48">
        <f t="shared" si="78"/>
        <v>0.05</v>
      </c>
      <c r="BD106" s="49">
        <f t="shared" si="79"/>
        <v>2.5000000000000001E-2</v>
      </c>
      <c r="BE106" s="50">
        <f t="shared" si="80"/>
        <v>2.5000000000000001E-2</v>
      </c>
      <c r="BF106" s="51">
        <f t="shared" si="81"/>
        <v>0.05</v>
      </c>
      <c r="BG106" s="52">
        <f t="shared" si="82"/>
        <v>7.5000000000000011E-2</v>
      </c>
      <c r="BH106" s="5"/>
    </row>
    <row r="107" spans="1:60" s="12" customFormat="1" ht="25.15" customHeight="1" x14ac:dyDescent="0.25">
      <c r="A107" s="57" t="s">
        <v>88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v>0.1</v>
      </c>
      <c r="I107" s="81">
        <f>AJ107</f>
        <v>0</v>
      </c>
      <c r="J107" s="80">
        <f>AK107</f>
        <v>0</v>
      </c>
      <c r="K107" s="81">
        <f>AL107</f>
        <v>0</v>
      </c>
      <c r="L107" s="28">
        <v>0.24</v>
      </c>
      <c r="M107" s="29">
        <f>SUM(B107:L107)</f>
        <v>1.54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56"/>
        <v>0</v>
      </c>
      <c r="W107" s="30">
        <v>0</v>
      </c>
      <c r="X107" s="72">
        <f t="shared" si="57"/>
        <v>0</v>
      </c>
      <c r="Y107" s="30">
        <v>0</v>
      </c>
      <c r="Z107" s="72">
        <f t="shared" si="58"/>
        <v>0</v>
      </c>
      <c r="AA107" s="30">
        <v>0</v>
      </c>
      <c r="AB107" s="72">
        <f t="shared" si="59"/>
        <v>0</v>
      </c>
      <c r="AC107" s="30">
        <v>0</v>
      </c>
      <c r="AD107" s="72">
        <f t="shared" si="60"/>
        <v>0</v>
      </c>
      <c r="AE107" s="30">
        <v>0</v>
      </c>
      <c r="AF107" s="72">
        <f t="shared" si="61"/>
        <v>0</v>
      </c>
      <c r="AG107" s="92">
        <f t="shared" si="62"/>
        <v>0</v>
      </c>
      <c r="AH107" s="30">
        <v>0</v>
      </c>
      <c r="AI107" s="100">
        <f t="shared" si="6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64"/>
        <v>0.65</v>
      </c>
      <c r="AP107" s="93">
        <f t="shared" si="65"/>
        <v>0.45500000000000002</v>
      </c>
      <c r="AQ107" s="98">
        <f t="shared" si="66"/>
        <v>0.35750000000000004</v>
      </c>
      <c r="AR107" s="99">
        <f t="shared" si="67"/>
        <v>0.37336165773880192</v>
      </c>
      <c r="AS107" s="94">
        <f t="shared" si="68"/>
        <v>0.30550000000000005</v>
      </c>
      <c r="AT107" s="39">
        <f t="shared" si="69"/>
        <v>0.31905450752224895</v>
      </c>
      <c r="AU107" s="95">
        <f t="shared" si="70"/>
        <v>0.26650000000000001</v>
      </c>
      <c r="AV107" s="95">
        <f t="shared" si="71"/>
        <v>0.27832414485983414</v>
      </c>
      <c r="AW107" s="38">
        <f t="shared" si="72"/>
        <v>0.2132</v>
      </c>
      <c r="AX107" s="38">
        <f t="shared" si="73"/>
        <v>0.2226593158878673</v>
      </c>
      <c r="AY107" s="42">
        <f t="shared" si="74"/>
        <v>0.13</v>
      </c>
      <c r="AZ107" s="41">
        <f t="shared" si="75"/>
        <v>6.5000000000000002E-2</v>
      </c>
      <c r="BA107" s="43">
        <f t="shared" si="76"/>
        <v>3.9000000000000007E-2</v>
      </c>
      <c r="BB107" s="46">
        <f t="shared" si="77"/>
        <v>0</v>
      </c>
      <c r="BC107" s="48">
        <f t="shared" si="78"/>
        <v>2.6000000000000002E-2</v>
      </c>
      <c r="BD107" s="49">
        <f t="shared" si="79"/>
        <v>1.3000000000000001E-2</v>
      </c>
      <c r="BE107" s="50">
        <f t="shared" si="80"/>
        <v>1.3000000000000001E-2</v>
      </c>
      <c r="BF107" s="51">
        <f t="shared" si="81"/>
        <v>2.6000000000000002E-2</v>
      </c>
      <c r="BG107" s="52">
        <f t="shared" si="82"/>
        <v>3.9000000000000007E-2</v>
      </c>
      <c r="BH107" s="5"/>
    </row>
    <row r="108" spans="1:60" s="12" customFormat="1" ht="25.15" customHeight="1" x14ac:dyDescent="0.25">
      <c r="A108" s="57" t="s">
        <v>73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56"/>
        <v>0</v>
      </c>
      <c r="W108" s="30">
        <v>0</v>
      </c>
      <c r="X108" s="72">
        <f t="shared" si="57"/>
        <v>0</v>
      </c>
      <c r="Y108" s="30">
        <v>0</v>
      </c>
      <c r="Z108" s="72">
        <f t="shared" si="58"/>
        <v>0</v>
      </c>
      <c r="AA108" s="30">
        <v>0</v>
      </c>
      <c r="AB108" s="72">
        <f t="shared" si="59"/>
        <v>0</v>
      </c>
      <c r="AC108" s="30">
        <v>0</v>
      </c>
      <c r="AD108" s="72">
        <f t="shared" si="60"/>
        <v>0</v>
      </c>
      <c r="AE108" s="30">
        <v>0</v>
      </c>
      <c r="AF108" s="72">
        <f t="shared" si="61"/>
        <v>0</v>
      </c>
      <c r="AG108" s="92">
        <f t="shared" si="62"/>
        <v>0</v>
      </c>
      <c r="AH108" s="30">
        <v>0</v>
      </c>
      <c r="AI108" s="100">
        <f t="shared" si="6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64"/>
        <v>0</v>
      </c>
      <c r="AP108" s="93">
        <f t="shared" si="65"/>
        <v>0</v>
      </c>
      <c r="AQ108" s="98">
        <f t="shared" si="66"/>
        <v>0</v>
      </c>
      <c r="AR108" s="99">
        <f t="shared" si="67"/>
        <v>0</v>
      </c>
      <c r="AS108" s="94">
        <f t="shared" si="68"/>
        <v>0</v>
      </c>
      <c r="AT108" s="39">
        <f t="shared" si="69"/>
        <v>0</v>
      </c>
      <c r="AU108" s="95">
        <f t="shared" si="70"/>
        <v>0</v>
      </c>
      <c r="AV108" s="95">
        <f t="shared" si="71"/>
        <v>0</v>
      </c>
      <c r="AW108" s="38">
        <f t="shared" si="72"/>
        <v>0</v>
      </c>
      <c r="AX108" s="38">
        <f t="shared" si="73"/>
        <v>0</v>
      </c>
      <c r="AY108" s="42">
        <f t="shared" si="74"/>
        <v>0</v>
      </c>
      <c r="AZ108" s="41">
        <f t="shared" si="75"/>
        <v>0</v>
      </c>
      <c r="BA108" s="43">
        <f t="shared" si="76"/>
        <v>0</v>
      </c>
      <c r="BB108" s="46">
        <f t="shared" si="77"/>
        <v>0</v>
      </c>
      <c r="BC108" s="48">
        <f t="shared" si="78"/>
        <v>0</v>
      </c>
      <c r="BD108" s="49">
        <f t="shared" si="79"/>
        <v>0</v>
      </c>
      <c r="BE108" s="50">
        <f t="shared" si="80"/>
        <v>0</v>
      </c>
      <c r="BF108" s="51">
        <f t="shared" si="81"/>
        <v>0</v>
      </c>
      <c r="BG108" s="52">
        <f t="shared" si="82"/>
        <v>0</v>
      </c>
      <c r="BH108" s="5"/>
    </row>
    <row r="109" spans="1:60" s="12" customFormat="1" ht="25.15" customHeight="1" x14ac:dyDescent="0.25">
      <c r="A109" s="57" t="s">
        <v>114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>AD109</f>
        <v>0</v>
      </c>
      <c r="G109" s="27">
        <f>AF109</f>
        <v>0</v>
      </c>
      <c r="H109" s="27">
        <f>AI109</f>
        <v>0</v>
      </c>
      <c r="I109" s="81">
        <f>AJ109</f>
        <v>0</v>
      </c>
      <c r="J109" s="80">
        <f>AK109</f>
        <v>0</v>
      </c>
      <c r="K109" s="81">
        <f>AL109</f>
        <v>0</v>
      </c>
      <c r="L109" s="28">
        <f>AM109</f>
        <v>0</v>
      </c>
      <c r="M109" s="29">
        <f>SUM(B109:L109)</f>
        <v>0</v>
      </c>
      <c r="N109" s="112">
        <v>100</v>
      </c>
      <c r="O109" s="6"/>
      <c r="P109" s="134"/>
      <c r="Q109" s="20"/>
      <c r="R109" s="101"/>
      <c r="S109" s="107"/>
      <c r="T109" s="106"/>
      <c r="U109" s="30">
        <v>0</v>
      </c>
      <c r="V109" s="78">
        <f t="shared" si="56"/>
        <v>0</v>
      </c>
      <c r="W109" s="30">
        <v>0</v>
      </c>
      <c r="X109" s="72">
        <f t="shared" si="57"/>
        <v>0</v>
      </c>
      <c r="Y109" s="30">
        <v>0</v>
      </c>
      <c r="Z109" s="72">
        <f t="shared" si="58"/>
        <v>0</v>
      </c>
      <c r="AA109" s="30">
        <v>0</v>
      </c>
      <c r="AB109" s="72">
        <f t="shared" si="59"/>
        <v>0</v>
      </c>
      <c r="AC109" s="30">
        <v>0</v>
      </c>
      <c r="AD109" s="72">
        <f t="shared" si="60"/>
        <v>0</v>
      </c>
      <c r="AE109" s="30">
        <v>0</v>
      </c>
      <c r="AF109" s="72">
        <f t="shared" si="61"/>
        <v>0</v>
      </c>
      <c r="AG109" s="92">
        <f t="shared" si="62"/>
        <v>0</v>
      </c>
      <c r="AH109" s="30">
        <v>0</v>
      </c>
      <c r="AI109" s="100">
        <f t="shared" si="63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64"/>
        <v>0</v>
      </c>
      <c r="AP109" s="93">
        <f t="shared" si="65"/>
        <v>0</v>
      </c>
      <c r="AQ109" s="98">
        <f t="shared" si="66"/>
        <v>0</v>
      </c>
      <c r="AR109" s="99">
        <f t="shared" si="67"/>
        <v>0</v>
      </c>
      <c r="AS109" s="94">
        <f t="shared" si="68"/>
        <v>0</v>
      </c>
      <c r="AT109" s="39">
        <f t="shared" si="69"/>
        <v>0</v>
      </c>
      <c r="AU109" s="95">
        <f t="shared" si="70"/>
        <v>0</v>
      </c>
      <c r="AV109" s="95">
        <f t="shared" si="71"/>
        <v>0</v>
      </c>
      <c r="AW109" s="38">
        <f t="shared" si="72"/>
        <v>0</v>
      </c>
      <c r="AX109" s="38">
        <f t="shared" si="73"/>
        <v>0</v>
      </c>
      <c r="AY109" s="42">
        <f t="shared" si="74"/>
        <v>0</v>
      </c>
      <c r="AZ109" s="41">
        <f t="shared" si="75"/>
        <v>0</v>
      </c>
      <c r="BA109" s="43">
        <f t="shared" si="76"/>
        <v>0</v>
      </c>
      <c r="BB109" s="46">
        <f t="shared" si="77"/>
        <v>0</v>
      </c>
      <c r="BC109" s="48">
        <f t="shared" si="78"/>
        <v>0</v>
      </c>
      <c r="BD109" s="49">
        <f t="shared" si="79"/>
        <v>0</v>
      </c>
      <c r="BE109" s="50">
        <f t="shared" si="80"/>
        <v>0</v>
      </c>
      <c r="BF109" s="51">
        <f t="shared" si="81"/>
        <v>0</v>
      </c>
      <c r="BG109" s="52">
        <f t="shared" si="82"/>
        <v>0</v>
      </c>
      <c r="BH109" s="5"/>
    </row>
    <row r="110" spans="1:60" s="12" customFormat="1" ht="28.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P110" s="134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4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9">
    <sortCondition descending="1" ref="M10:M109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2025-01-14T08:27:32Z</cp:lastPrinted>
  <dcterms:created xsi:type="dcterms:W3CDTF">2017-08-11T13:47:46Z</dcterms:created>
  <dcterms:modified xsi:type="dcterms:W3CDTF">2025-01-14T08:27:37Z</dcterms:modified>
</cp:coreProperties>
</file>