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AC1AE7FA-177E-4809-8D6E-227A9DA8B1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1" i="2" l="1"/>
  <c r="F16" i="2"/>
  <c r="I16" i="2"/>
  <c r="J16" i="2"/>
  <c r="K16" i="2"/>
  <c r="L16" i="2"/>
  <c r="J13" i="2"/>
  <c r="K13" i="2"/>
  <c r="L13" i="2"/>
  <c r="I14" i="2"/>
  <c r="J14" i="2"/>
  <c r="K14" i="2"/>
  <c r="AR6" i="2"/>
  <c r="AT6" i="2"/>
  <c r="AV6" i="2"/>
  <c r="AX6" i="2"/>
  <c r="BB6" i="2"/>
  <c r="I15" i="2"/>
  <c r="J15" i="2"/>
  <c r="K15" i="2"/>
  <c r="V10" i="2"/>
  <c r="V19" i="2" s="1"/>
  <c r="X10" i="2"/>
  <c r="Z10" i="2"/>
  <c r="Z19" i="2" s="1"/>
  <c r="AB10" i="2"/>
  <c r="AB15" i="2" s="1"/>
  <c r="AD10" i="2"/>
  <c r="AD15" i="2" s="1"/>
  <c r="F11" i="2" s="1"/>
  <c r="AF10" i="2"/>
  <c r="AI10" i="2"/>
  <c r="AI19" i="2" s="1"/>
  <c r="I20" i="2"/>
  <c r="J20" i="2"/>
  <c r="K20" i="2"/>
  <c r="L20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8" i="2"/>
  <c r="J18" i="2"/>
  <c r="K18" i="2"/>
  <c r="V12" i="2"/>
  <c r="V21" i="2" s="1"/>
  <c r="X12" i="2"/>
  <c r="Z12" i="2"/>
  <c r="AB12" i="2"/>
  <c r="AB21" i="2" s="1"/>
  <c r="E14" i="2" s="1"/>
  <c r="AD12" i="2"/>
  <c r="AF12" i="2"/>
  <c r="AF21" i="2" s="1"/>
  <c r="AI12" i="2"/>
  <c r="I21" i="2"/>
  <c r="J21" i="2"/>
  <c r="K21" i="2"/>
  <c r="L21" i="2"/>
  <c r="V13" i="2"/>
  <c r="X13" i="2"/>
  <c r="Z13" i="2"/>
  <c r="AB13" i="2"/>
  <c r="AD13" i="2"/>
  <c r="AF13" i="2"/>
  <c r="AI13" i="2"/>
  <c r="I17" i="2"/>
  <c r="J17" i="2"/>
  <c r="K17" i="2"/>
  <c r="L17" i="2"/>
  <c r="V14" i="2"/>
  <c r="X14" i="2"/>
  <c r="Z14" i="2"/>
  <c r="AB14" i="2"/>
  <c r="AD14" i="2"/>
  <c r="AF14" i="2"/>
  <c r="G14" i="2" s="1"/>
  <c r="AI14" i="2"/>
  <c r="I11" i="2"/>
  <c r="J11" i="2"/>
  <c r="K11" i="2"/>
  <c r="Z15" i="2"/>
  <c r="D11" i="2" s="1"/>
  <c r="AI15" i="2"/>
  <c r="I10" i="2"/>
  <c r="J10" i="2"/>
  <c r="K10" i="2"/>
  <c r="L10" i="2"/>
  <c r="V16" i="2"/>
  <c r="X16" i="2"/>
  <c r="C16" i="2" s="1"/>
  <c r="Z16" i="2"/>
  <c r="D10" i="2" s="1"/>
  <c r="AB16" i="2"/>
  <c r="E10" i="2" s="1"/>
  <c r="AD16" i="2"/>
  <c r="AF16" i="2"/>
  <c r="G10" i="2" s="1"/>
  <c r="AI16" i="2"/>
  <c r="I19" i="2"/>
  <c r="J19" i="2"/>
  <c r="K19" i="2"/>
  <c r="L19" i="2"/>
  <c r="V17" i="2"/>
  <c r="X17" i="2"/>
  <c r="Z17" i="2"/>
  <c r="AB17" i="2"/>
  <c r="AD17" i="2"/>
  <c r="AF17" i="2"/>
  <c r="AI17" i="2"/>
  <c r="I12" i="2"/>
  <c r="J12" i="2"/>
  <c r="K12" i="2"/>
  <c r="V18" i="2"/>
  <c r="X18" i="2"/>
  <c r="C12" i="2" s="1"/>
  <c r="Z18" i="2"/>
  <c r="AB18" i="2"/>
  <c r="E18" i="2" s="1"/>
  <c r="AD18" i="2"/>
  <c r="F12" i="2" s="1"/>
  <c r="AF18" i="2"/>
  <c r="G12" i="2" s="1"/>
  <c r="AI18" i="2"/>
  <c r="F17" i="2" l="1"/>
  <c r="F10" i="2"/>
  <c r="V15" i="2"/>
  <c r="D17" i="2"/>
  <c r="M17" i="2" s="1"/>
  <c r="AG10" i="2"/>
  <c r="H21" i="2"/>
  <c r="B21" i="2"/>
  <c r="C18" i="2"/>
  <c r="M18" i="2" s="1"/>
  <c r="F14" i="2"/>
  <c r="X21" i="2"/>
  <c r="C21" i="2" s="1"/>
  <c r="AF19" i="2"/>
  <c r="G19" i="2" s="1"/>
  <c r="AB19" i="2"/>
  <c r="AG19" i="2" s="1"/>
  <c r="X19" i="2"/>
  <c r="C19" i="2" s="1"/>
  <c r="D19" i="2"/>
  <c r="AF15" i="2"/>
  <c r="G11" i="2" s="1"/>
  <c r="X15" i="2"/>
  <c r="C11" i="2" s="1"/>
  <c r="E17" i="2"/>
  <c r="C17" i="2"/>
  <c r="G17" i="2"/>
  <c r="E21" i="2"/>
  <c r="D18" i="2"/>
  <c r="F18" i="2"/>
  <c r="F15" i="2"/>
  <c r="D15" i="2"/>
  <c r="D16" i="2"/>
  <c r="AD20" i="2"/>
  <c r="F13" i="2" s="1"/>
  <c r="AD19" i="2"/>
  <c r="F19" i="2" s="1"/>
  <c r="AI21" i="2"/>
  <c r="H17" i="2"/>
  <c r="G21" i="2"/>
  <c r="AF20" i="2"/>
  <c r="G20" i="2" s="1"/>
  <c r="F21" i="2"/>
  <c r="E13" i="2"/>
  <c r="E20" i="2"/>
  <c r="D13" i="2"/>
  <c r="Z21" i="2"/>
  <c r="D21" i="2" s="1"/>
  <c r="AG17" i="2"/>
  <c r="D12" i="2"/>
  <c r="D20" i="2"/>
  <c r="AG16" i="2"/>
  <c r="AG21" i="2"/>
  <c r="AG18" i="2"/>
  <c r="AG11" i="2"/>
  <c r="X20" i="2"/>
  <c r="C20" i="2" s="1"/>
  <c r="M10" i="2"/>
  <c r="M12" i="2"/>
  <c r="B19" i="2"/>
  <c r="AG12" i="2"/>
  <c r="AG13" i="2"/>
  <c r="AG14" i="2"/>
  <c r="M11" i="2" l="1"/>
  <c r="M21" i="2"/>
  <c r="G15" i="2"/>
  <c r="M15" i="2" s="1"/>
  <c r="BA15" i="2" s="1"/>
  <c r="AG15" i="2"/>
  <c r="M19" i="2"/>
  <c r="F20" i="2"/>
  <c r="M20" i="2" s="1"/>
  <c r="G13" i="2"/>
  <c r="M13" i="2" s="1"/>
  <c r="M16" i="2"/>
  <c r="BC16" i="2" s="1"/>
  <c r="D14" i="2"/>
  <c r="C13" i="2"/>
  <c r="AG20" i="2"/>
  <c r="AU16" i="2"/>
  <c r="AW16" i="2"/>
  <c r="BF16" i="2"/>
  <c r="AZ16" i="2"/>
  <c r="AO11" i="2"/>
  <c r="AW11" i="2"/>
  <c r="AX11" i="2" s="1"/>
  <c r="BE11" i="2"/>
  <c r="AP11" i="2"/>
  <c r="BF11" i="2"/>
  <c r="AQ11" i="2"/>
  <c r="AR11" i="2" s="1"/>
  <c r="AY11" i="2"/>
  <c r="BG11" i="2"/>
  <c r="AZ11" i="2"/>
  <c r="AS11" i="2"/>
  <c r="AT11" i="2" s="1"/>
  <c r="BA11" i="2"/>
  <c r="BB11" i="2"/>
  <c r="AU11" i="2"/>
  <c r="AV11" i="2" s="1"/>
  <c r="BC11" i="2"/>
  <c r="BD11" i="2"/>
  <c r="BD18" i="2"/>
  <c r="BG18" i="2"/>
  <c r="AU18" i="2"/>
  <c r="AO18" i="2"/>
  <c r="AW18" i="2"/>
  <c r="BE18" i="2"/>
  <c r="AP18" i="2"/>
  <c r="BF18" i="2"/>
  <c r="AQ18" i="2"/>
  <c r="AY18" i="2"/>
  <c r="BC18" i="2"/>
  <c r="AZ18" i="2"/>
  <c r="AS18" i="2"/>
  <c r="BA18" i="2"/>
  <c r="AU17" i="2"/>
  <c r="BC17" i="2"/>
  <c r="BD17" i="2"/>
  <c r="AO17" i="2"/>
  <c r="AW17" i="2"/>
  <c r="BE17" i="2"/>
  <c r="AP17" i="2"/>
  <c r="BF17" i="2"/>
  <c r="AQ17" i="2"/>
  <c r="AY17" i="2"/>
  <c r="BG17" i="2"/>
  <c r="AZ17" i="2"/>
  <c r="AS17" i="2"/>
  <c r="BA17" i="2"/>
  <c r="BD10" i="2"/>
  <c r="AO10" i="2"/>
  <c r="AW10" i="2"/>
  <c r="BE10" i="2"/>
  <c r="AU10" i="2"/>
  <c r="AV10" i="2" s="1"/>
  <c r="AP10" i="2"/>
  <c r="AX10" i="2"/>
  <c r="BF10" i="2"/>
  <c r="BC10" i="2"/>
  <c r="AQ10" i="2"/>
  <c r="AR10" i="2" s="1"/>
  <c r="AY10" i="2"/>
  <c r="BG10" i="2"/>
  <c r="AZ10" i="2"/>
  <c r="AS10" i="2"/>
  <c r="BA10" i="2"/>
  <c r="AT10" i="2"/>
  <c r="BB10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BD15" i="2"/>
  <c r="AW15" i="2"/>
  <c r="BG15" i="2"/>
  <c r="BB16" i="2" l="1"/>
  <c r="BG16" i="2"/>
  <c r="AP16" i="2"/>
  <c r="AO16" i="2"/>
  <c r="AU15" i="2"/>
  <c r="AY16" i="2"/>
  <c r="BA16" i="2"/>
  <c r="BD16" i="2"/>
  <c r="AQ15" i="2"/>
  <c r="AP15" i="2"/>
  <c r="AS15" i="2"/>
  <c r="AT15" i="2" s="1"/>
  <c r="AS16" i="2"/>
  <c r="AQ16" i="2"/>
  <c r="BE16" i="2"/>
  <c r="AQ13" i="2"/>
  <c r="AR13" i="2" s="1"/>
  <c r="AR17" i="2" s="1"/>
  <c r="BG13" i="2"/>
  <c r="AP13" i="2"/>
  <c r="BA13" i="2"/>
  <c r="BF13" i="2"/>
  <c r="BC13" i="2"/>
  <c r="AO13" i="2"/>
  <c r="BE13" i="2"/>
  <c r="AY13" i="2"/>
  <c r="AZ13" i="2"/>
  <c r="AS13" i="2"/>
  <c r="AT13" i="2" s="1"/>
  <c r="BB13" i="2"/>
  <c r="BB17" i="2" s="1"/>
  <c r="AU13" i="2"/>
  <c r="AV13" i="2" s="1"/>
  <c r="AV17" i="2" s="1"/>
  <c r="BD13" i="2"/>
  <c r="AW13" i="2"/>
  <c r="AX13" i="2" s="1"/>
  <c r="AZ15" i="2"/>
  <c r="AY15" i="2"/>
  <c r="BF15" i="2"/>
  <c r="BE15" i="2"/>
  <c r="AO15" i="2"/>
  <c r="BC15" i="2"/>
  <c r="BB15" i="2"/>
  <c r="BB19" i="2" s="1"/>
  <c r="AO20" i="2"/>
  <c r="AQ20" i="2"/>
  <c r="AU20" i="2"/>
  <c r="AY20" i="2"/>
  <c r="BA20" i="2"/>
  <c r="BD20" i="2"/>
  <c r="BF20" i="2"/>
  <c r="AP20" i="2"/>
  <c r="AS20" i="2"/>
  <c r="AW20" i="2"/>
  <c r="AZ20" i="2"/>
  <c r="BC20" i="2"/>
  <c r="BE20" i="2"/>
  <c r="BG20" i="2"/>
  <c r="BB20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M14" i="2"/>
  <c r="AT16" i="2"/>
  <c r="AT20" i="2" s="1"/>
  <c r="AX16" i="2"/>
  <c r="AX17" i="2"/>
  <c r="AT17" i="2"/>
  <c r="AR16" i="2"/>
  <c r="AV16" i="2"/>
  <c r="AX15" i="2"/>
  <c r="AV15" i="2"/>
  <c r="AR15" i="2"/>
  <c r="AV20" i="2" l="1"/>
  <c r="AR20" i="2"/>
  <c r="AX20" i="2"/>
  <c r="AY14" i="2"/>
  <c r="BA14" i="2"/>
  <c r="BC14" i="2"/>
  <c r="BG14" i="2"/>
  <c r="AW14" i="2"/>
  <c r="AX14" i="2" s="1"/>
  <c r="AX18" i="2" s="1"/>
  <c r="AP14" i="2"/>
  <c r="AQ14" i="2"/>
  <c r="AZ14" i="2"/>
  <c r="AS14" i="2"/>
  <c r="AT14" i="2" s="1"/>
  <c r="AT18" i="2" s="1"/>
  <c r="AU14" i="2"/>
  <c r="AV14" i="2" s="1"/>
  <c r="AV18" i="2" s="1"/>
  <c r="BD14" i="2"/>
  <c r="AO14" i="2"/>
  <c r="BE14" i="2"/>
  <c r="BF14" i="2"/>
  <c r="AR14" i="2"/>
  <c r="AR18" i="2" s="1"/>
  <c r="BB14" i="2"/>
  <c r="BB18" i="2" s="1"/>
  <c r="AO21" i="2"/>
  <c r="AQ21" i="2"/>
  <c r="AR21" i="2" s="1"/>
  <c r="AU21" i="2"/>
  <c r="AV21" i="2" s="1"/>
  <c r="AY21" i="2"/>
  <c r="BA21" i="2"/>
  <c r="BD21" i="2"/>
  <c r="BF21" i="2"/>
  <c r="AP21" i="2"/>
  <c r="AS21" i="2"/>
  <c r="AT21" i="2" s="1"/>
  <c r="AW21" i="2"/>
  <c r="AX21" i="2" s="1"/>
  <c r="AZ21" i="2"/>
  <c r="BC21" i="2"/>
  <c r="BE21" i="2"/>
  <c r="BG21" i="2"/>
  <c r="BB21" i="2"/>
  <c r="AV19" i="2"/>
  <c r="AR19" i="2"/>
  <c r="AT19" i="2"/>
  <c r="AX19" i="2"/>
</calcChain>
</file>

<file path=xl/sharedStrings.xml><?xml version="1.0" encoding="utf-8"?>
<sst xmlns="http://schemas.openxmlformats.org/spreadsheetml/2006/main" count="95" uniqueCount="85">
  <si>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</si>
  <si>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</si>
  <si>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</si>
  <si>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</si>
  <si>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</si>
  <si>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</si>
  <si>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</si>
  <si>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</si>
  <si>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</si>
  <si>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</si>
  <si>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</si>
  <si>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</si>
  <si>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</si>
  <si>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</si>
  <si>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</si>
  <si>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</si>
  <si>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</si>
  <si>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</si>
  <si>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</si>
  <si>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</si>
  <si>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</si>
  <si>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</si>
  <si>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</si>
  <si>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</si>
  <si>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</si>
  <si>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</si>
  <si>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</si>
  <si>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</si>
  <si>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</si>
  <si>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</si>
  <si>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</si>
  <si>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</si>
  <si>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</si>
  <si>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</si>
  <si>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</si>
  <si>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</si>
  <si>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</si>
  <si>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</si>
  <si>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</si>
  <si>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</si>
  <si>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</si>
  <si>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</si>
  <si>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</si>
  <si>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</si>
  <si>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</si>
  <si>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</si>
  <si>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</si>
  <si>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</si>
  <si>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</si>
  <si>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</si>
  <si>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</si>
  <si>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</si>
  <si>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</si>
  <si>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</si>
  <si>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</si>
  <si>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</si>
  <si>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</si>
  <si>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</si>
  <si>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</si>
  <si>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</si>
  <si>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</si>
  <si>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</si>
  <si>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</si>
  <si>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</si>
  <si>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</si>
  <si>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</si>
  <si>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</si>
  <si>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</si>
  <si>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</si>
  <si>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</si>
  <si>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</si>
  <si>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HISTORIJE    a)14</t>
  </si>
  <si>
    <t>HAFIZOVIĆ EVELINA</t>
  </si>
  <si>
    <t>DŽANKO PODBIĆANIN EMINA</t>
  </si>
  <si>
    <t>OHRAN ZERINA</t>
  </si>
  <si>
    <t>HEBIB ALMA</t>
  </si>
  <si>
    <t>HAJDAR DINO</t>
  </si>
  <si>
    <t>TREŠNJO MUHIDIN</t>
  </si>
  <si>
    <t>DEDOVIĆ HATIDŽA</t>
  </si>
  <si>
    <t>LEKO ALEN</t>
  </si>
  <si>
    <t>MEMOVIĆ EMIRA</t>
  </si>
  <si>
    <t>SINANOVIĆ BRČIĆ AIDA</t>
  </si>
  <si>
    <t>ČOGIĆ DŽEJMA</t>
  </si>
  <si>
    <t>ĆATIĆ ALDIN</t>
  </si>
  <si>
    <t>Predsjednik Komisije: Sabina Aljić         član Komisije: Larisa Jahić        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</si>
</sst>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22"/>
  <sheetViews>
    <sheetView tabSelected="1" view="pageLayout" topLeftCell="A4" zoomScaleNormal="80" zoomScaleSheetLayoutView="80" workbookViewId="0">
      <selection activeCell="E22" sqref="E2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3" t="s">
        <v>70</v>
      </c>
      <c r="Q1" s="20"/>
      <c r="R1" s="137" t="s">
        <v>34</v>
      </c>
      <c r="S1" s="137" t="s">
        <v>35</v>
      </c>
      <c r="T1" s="137" t="s">
        <v>36</v>
      </c>
      <c r="U1" s="25"/>
      <c r="V1" s="141" t="s">
        <v>7</v>
      </c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4" t="s">
        <v>8</v>
      </c>
      <c r="AI1" s="144"/>
      <c r="AJ1" s="145" t="s">
        <v>11</v>
      </c>
      <c r="AK1" s="146" t="s">
        <v>30</v>
      </c>
      <c r="AL1" s="147" t="s">
        <v>32</v>
      </c>
      <c r="AM1" s="143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4" t="s">
        <v>67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3"/>
      <c r="Q2" s="20"/>
      <c r="R2" s="138"/>
      <c r="S2" s="138"/>
      <c r="T2" s="138"/>
      <c r="U2" s="25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4"/>
      <c r="AI2" s="144"/>
      <c r="AJ2" s="145"/>
      <c r="AK2" s="146"/>
      <c r="AL2" s="147"/>
      <c r="AM2" s="143"/>
      <c r="AN2" s="53"/>
      <c r="AO2" s="139" t="s">
        <v>12</v>
      </c>
      <c r="AP2" s="148" t="s">
        <v>13</v>
      </c>
      <c r="AQ2" s="142" t="s">
        <v>14</v>
      </c>
      <c r="AR2" s="142"/>
      <c r="AS2" s="140" t="s">
        <v>15</v>
      </c>
      <c r="AT2" s="140"/>
      <c r="AU2" s="118" t="s">
        <v>16</v>
      </c>
      <c r="AV2" s="118"/>
      <c r="AW2" s="123" t="s">
        <v>17</v>
      </c>
      <c r="AX2" s="123"/>
      <c r="AY2" s="124" t="s">
        <v>18</v>
      </c>
      <c r="AZ2" s="122" t="s">
        <v>19</v>
      </c>
      <c r="BA2" s="119" t="s">
        <v>20</v>
      </c>
      <c r="BB2" s="44"/>
      <c r="BC2" s="120" t="s">
        <v>21</v>
      </c>
      <c r="BD2" s="121" t="s">
        <v>22</v>
      </c>
      <c r="BE2" s="113" t="s">
        <v>23</v>
      </c>
      <c r="BF2" s="113"/>
      <c r="BG2" s="113"/>
      <c r="BH2" s="1"/>
    </row>
    <row r="3" spans="1:60" s="11" customFormat="1" ht="10.15" customHeight="1" x14ac:dyDescent="0.25">
      <c r="A3" s="19"/>
      <c r="M3" s="8"/>
      <c r="N3" s="8"/>
      <c r="O3" s="8"/>
      <c r="P3" s="133"/>
      <c r="Q3" s="20"/>
      <c r="R3" s="138"/>
      <c r="S3" s="138"/>
      <c r="T3" s="138"/>
      <c r="U3" s="25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4"/>
      <c r="AI3" s="144"/>
      <c r="AJ3" s="145"/>
      <c r="AK3" s="146"/>
      <c r="AL3" s="147"/>
      <c r="AM3" s="143"/>
      <c r="AN3" s="53"/>
      <c r="AO3" s="139"/>
      <c r="AP3" s="148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4"/>
      <c r="AZ3" s="122"/>
      <c r="BA3" s="119"/>
      <c r="BB3" s="47" t="s">
        <v>56</v>
      </c>
      <c r="BC3" s="120"/>
      <c r="BD3" s="121"/>
      <c r="BE3" s="113"/>
      <c r="BF3" s="113"/>
      <c r="BG3" s="113"/>
      <c r="BH3" s="10"/>
    </row>
    <row r="4" spans="1:60" s="11" customFormat="1" ht="13.9" customHeight="1" x14ac:dyDescent="0.25">
      <c r="A4" s="61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3"/>
      <c r="Q4" s="20"/>
      <c r="R4" s="138"/>
      <c r="S4" s="138"/>
      <c r="T4" s="138"/>
      <c r="U4" s="25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4"/>
      <c r="AI4" s="144"/>
      <c r="AJ4" s="145"/>
      <c r="AK4" s="146"/>
      <c r="AL4" s="147"/>
      <c r="AM4" s="143"/>
      <c r="AN4" s="53"/>
      <c r="AO4" s="139"/>
      <c r="AP4" s="148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4"/>
      <c r="AZ4" s="122"/>
      <c r="BA4" s="119"/>
      <c r="BB4" s="34">
        <v>0.3</v>
      </c>
      <c r="BC4" s="120"/>
      <c r="BD4" s="121"/>
      <c r="BE4" s="114" t="s">
        <v>57</v>
      </c>
      <c r="BF4" s="115" t="s">
        <v>58</v>
      </c>
      <c r="BG4" s="116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3"/>
      <c r="Q5" s="20"/>
      <c r="R5" s="138"/>
      <c r="S5" s="138"/>
      <c r="T5" s="138"/>
      <c r="U5" s="25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4"/>
      <c r="AI5" s="144"/>
      <c r="AJ5" s="145"/>
      <c r="AK5" s="146"/>
      <c r="AL5" s="147"/>
      <c r="AM5" s="143"/>
      <c r="AN5" s="53"/>
      <c r="AO5" s="139"/>
      <c r="AP5" s="148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4"/>
      <c r="AZ5" s="122"/>
      <c r="BA5" s="119"/>
      <c r="BB5" s="54">
        <v>0</v>
      </c>
      <c r="BC5" s="120"/>
      <c r="BD5" s="121"/>
      <c r="BE5" s="114"/>
      <c r="BF5" s="115"/>
      <c r="BG5" s="116"/>
      <c r="BH5" s="10"/>
    </row>
    <row r="6" spans="1:60" s="11" customFormat="1" ht="130.9" customHeight="1" x14ac:dyDescent="0.25">
      <c r="A6" s="132" t="s">
        <v>0</v>
      </c>
      <c r="B6" s="126" t="s">
        <v>9</v>
      </c>
      <c r="C6" s="127"/>
      <c r="D6" s="127"/>
      <c r="E6" s="127"/>
      <c r="F6" s="127"/>
      <c r="G6" s="128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5" t="s">
        <v>1</v>
      </c>
      <c r="N6" s="135" t="s">
        <v>6</v>
      </c>
      <c r="O6" s="4"/>
      <c r="P6" s="133"/>
      <c r="Q6" s="20"/>
      <c r="R6" s="138"/>
      <c r="S6" s="138"/>
      <c r="T6" s="138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1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2"/>
      <c r="B7" s="129" t="s">
        <v>7</v>
      </c>
      <c r="C7" s="130"/>
      <c r="D7" s="130"/>
      <c r="E7" s="130"/>
      <c r="F7" s="130"/>
      <c r="G7" s="131"/>
      <c r="H7" s="132" t="s">
        <v>8</v>
      </c>
      <c r="I7" s="132" t="s">
        <v>11</v>
      </c>
      <c r="J7" s="132" t="s">
        <v>30</v>
      </c>
      <c r="K7" s="132" t="s">
        <v>32</v>
      </c>
      <c r="L7" s="132" t="s">
        <v>33</v>
      </c>
      <c r="M7" s="136"/>
      <c r="N7" s="136"/>
      <c r="O7" s="4"/>
      <c r="P7" s="133"/>
      <c r="Q7" s="20"/>
      <c r="R7" s="138"/>
      <c r="S7" s="138"/>
      <c r="T7" s="138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1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2"/>
      <c r="B8" s="129" t="s">
        <v>25</v>
      </c>
      <c r="C8" s="130"/>
      <c r="D8" s="130"/>
      <c r="E8" s="130"/>
      <c r="F8" s="131"/>
      <c r="G8" s="132" t="s">
        <v>26</v>
      </c>
      <c r="H8" s="132"/>
      <c r="I8" s="132"/>
      <c r="J8" s="132"/>
      <c r="K8" s="132"/>
      <c r="L8" s="132"/>
      <c r="M8" s="136"/>
      <c r="N8" s="136"/>
      <c r="O8" s="4"/>
      <c r="P8" s="133"/>
      <c r="Q8" s="20"/>
      <c r="R8" s="138"/>
      <c r="S8" s="138"/>
      <c r="T8" s="138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1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2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2"/>
      <c r="H9" s="132"/>
      <c r="I9" s="132"/>
      <c r="J9" s="132"/>
      <c r="K9" s="132"/>
      <c r="L9" s="132"/>
      <c r="M9" s="136"/>
      <c r="N9" s="136"/>
      <c r="O9" s="4"/>
      <c r="P9" s="133"/>
      <c r="Q9" s="20"/>
      <c r="R9" s="138"/>
      <c r="S9" s="138"/>
      <c r="T9" s="138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1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78</v>
      </c>
      <c r="B10" s="27">
        <v>25.6</v>
      </c>
      <c r="C10" s="27">
        <v>0.9</v>
      </c>
      <c r="D10" s="27">
        <f t="shared" ref="D10:D21" si="0">Z10</f>
        <v>0</v>
      </c>
      <c r="E10" s="27">
        <f>AB10</f>
        <v>0</v>
      </c>
      <c r="F10" s="27">
        <f t="shared" ref="F10:F21" si="1">AD10</f>
        <v>0</v>
      </c>
      <c r="G10" s="27">
        <f t="shared" ref="G10:G15" si="2">AF10</f>
        <v>0</v>
      </c>
      <c r="H10" s="27">
        <v>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21" si="3">SUM(B10:L10)</f>
        <v>32.5</v>
      </c>
      <c r="N10" s="112">
        <v>1</v>
      </c>
      <c r="O10" s="7"/>
      <c r="P10" s="133"/>
      <c r="Q10" s="125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16.25</v>
      </c>
      <c r="AP10" s="93">
        <f>(M10-L10)/100*35</f>
        <v>11.375</v>
      </c>
      <c r="AQ10" s="98">
        <f>(M10-L10)/100*27.5</f>
        <v>8.9375</v>
      </c>
      <c r="AR10" s="99">
        <f>(M10-L10)/100*AR6+AQ10</f>
        <v>8.9375</v>
      </c>
      <c r="AS10" s="94">
        <f t="shared" ref="AS10" si="4">(M10-L10)/100*23.5</f>
        <v>7.6375000000000002</v>
      </c>
      <c r="AT10" s="39">
        <f>(M10-L10)/100*AT6+AS10</f>
        <v>7.6375000000000002</v>
      </c>
      <c r="AU10" s="95">
        <f>(M10-L10)/100*20.5</f>
        <v>6.6625000000000005</v>
      </c>
      <c r="AV10" s="95">
        <f>(M10-L10)/100*AV6+AU10</f>
        <v>6.6625000000000005</v>
      </c>
      <c r="AW10" s="38">
        <f>(M10-L10)/100*16.4</f>
        <v>5.33</v>
      </c>
      <c r="AX10" s="38">
        <f>(M10-L10)/100*AX6+AW10</f>
        <v>5.33</v>
      </c>
      <c r="AY10" s="42">
        <f>(M10-L10)/100*10</f>
        <v>3.25</v>
      </c>
      <c r="AZ10" s="41">
        <f>(M10-L10)/100*5</f>
        <v>1.625</v>
      </c>
      <c r="BA10" s="43">
        <f>(M10-L10)/100*3</f>
        <v>0.97500000000000009</v>
      </c>
      <c r="BB10" s="46">
        <f>(M10-L10)/100*BB6</f>
        <v>0</v>
      </c>
      <c r="BC10" s="48">
        <f>(M10-L10)/100*2</f>
        <v>0.65</v>
      </c>
      <c r="BD10" s="49">
        <f>(M10-L10)/100*1</f>
        <v>0.32500000000000001</v>
      </c>
      <c r="BE10" s="50">
        <f>(M10-L10)/100*1</f>
        <v>0.32500000000000001</v>
      </c>
      <c r="BF10" s="51">
        <f>(M10-L10)/100*2</f>
        <v>0.65</v>
      </c>
      <c r="BG10" s="52">
        <f>(M10-L10)/100*3</f>
        <v>0.97500000000000009</v>
      </c>
      <c r="BH10" s="5"/>
    </row>
    <row r="11" spans="1:60" s="12" customFormat="1" ht="25.15" customHeight="1" x14ac:dyDescent="0.25">
      <c r="A11" s="57" t="s">
        <v>77</v>
      </c>
      <c r="B11" s="27">
        <v>16</v>
      </c>
      <c r="C11" s="27">
        <f>X11</f>
        <v>0</v>
      </c>
      <c r="D11" s="27">
        <f t="shared" si="0"/>
        <v>0</v>
      </c>
      <c r="E11" s="27">
        <v>4.95</v>
      </c>
      <c r="F11" s="27">
        <f t="shared" si="1"/>
        <v>0</v>
      </c>
      <c r="G11" s="27">
        <f t="shared" si="2"/>
        <v>0</v>
      </c>
      <c r="H11" s="27">
        <v>4.5999999999999996</v>
      </c>
      <c r="I11" s="81">
        <f t="shared" ref="I11:K12" si="5">AJ11</f>
        <v>0</v>
      </c>
      <c r="J11" s="80">
        <f t="shared" si="5"/>
        <v>0</v>
      </c>
      <c r="K11" s="81">
        <f t="shared" si="5"/>
        <v>0</v>
      </c>
      <c r="L11" s="28">
        <v>6.33</v>
      </c>
      <c r="M11" s="29">
        <f t="shared" si="3"/>
        <v>31.879999999999995</v>
      </c>
      <c r="N11" s="112">
        <v>2</v>
      </c>
      <c r="O11" s="7"/>
      <c r="P11" s="133"/>
      <c r="Q11" s="125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6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7">(M11-L11)/100*50</f>
        <v>12.774999999999997</v>
      </c>
      <c r="AP11" s="93">
        <f t="shared" ref="AP11:AP18" si="8">(M11-L11)/100*35</f>
        <v>8.942499999999999</v>
      </c>
      <c r="AQ11" s="98">
        <f t="shared" ref="AQ11:AQ18" si="9">(M11-L11)/100*27.5</f>
        <v>7.0262499999999983</v>
      </c>
      <c r="AR11" s="99">
        <f>(M11-L11)/100*AR7+AQ11</f>
        <v>7.0262499999999983</v>
      </c>
      <c r="AS11" s="94">
        <f t="shared" ref="AS11:AS18" si="10">(M11-L11)/100*23.5</f>
        <v>6.004249999999999</v>
      </c>
      <c r="AT11" s="39">
        <f>(M11-L11)/100*AT7+AS11</f>
        <v>6.004249999999999</v>
      </c>
      <c r="AU11" s="95">
        <f t="shared" ref="AU11:AU18" si="11">(M11-L11)/100*20.5</f>
        <v>5.2377499999999992</v>
      </c>
      <c r="AV11" s="95">
        <f>(M11-L11)/100*AV7+AU11</f>
        <v>5.2377499999999992</v>
      </c>
      <c r="AW11" s="38">
        <f t="shared" ref="AW11:AW18" si="12">(M11-L11)/100*16.4</f>
        <v>4.190199999999999</v>
      </c>
      <c r="AX11" s="38">
        <f>(M11-L11)/100*AX7+AW11</f>
        <v>4.190199999999999</v>
      </c>
      <c r="AY11" s="42">
        <f t="shared" ref="AY11:AY18" si="13">(M11-L11)/100*10</f>
        <v>2.5549999999999997</v>
      </c>
      <c r="AZ11" s="41">
        <f t="shared" ref="AZ11:AZ18" si="14">(M11-L11)/100*5</f>
        <v>1.2774999999999999</v>
      </c>
      <c r="BA11" s="43">
        <f t="shared" ref="BA11:BA18" si="15">(M11-L11)/100*3</f>
        <v>0.76649999999999985</v>
      </c>
      <c r="BB11" s="46">
        <f>(M11-L11)/100*BB7</f>
        <v>0</v>
      </c>
      <c r="BC11" s="48">
        <f t="shared" ref="BC11:BC18" si="16">(M11-L11)/100*2</f>
        <v>0.5109999999999999</v>
      </c>
      <c r="BD11" s="49">
        <f t="shared" ref="BD11:BD18" si="17">(M11-L11)/100*1</f>
        <v>0.25549999999999995</v>
      </c>
      <c r="BE11" s="50">
        <f t="shared" ref="BE11:BE18" si="18">(M11-L11)/100*1</f>
        <v>0.25549999999999995</v>
      </c>
      <c r="BF11" s="51">
        <f t="shared" ref="BF11:BF18" si="19">(M11-L11)/100*2</f>
        <v>0.5109999999999999</v>
      </c>
      <c r="BG11" s="52">
        <f t="shared" ref="BG11:BG18" si="20">(M11-L11)/100*3</f>
        <v>0.76649999999999985</v>
      </c>
      <c r="BH11" s="5"/>
    </row>
    <row r="12" spans="1:60" s="12" customFormat="1" ht="25.15" customHeight="1" x14ac:dyDescent="0.25">
      <c r="A12" s="57" t="s">
        <v>80</v>
      </c>
      <c r="B12" s="27">
        <v>4.8</v>
      </c>
      <c r="C12" s="27">
        <f>X12</f>
        <v>0</v>
      </c>
      <c r="D12" s="27">
        <f t="shared" si="0"/>
        <v>0</v>
      </c>
      <c r="E12" s="27">
        <v>11.25</v>
      </c>
      <c r="F12" s="27">
        <f t="shared" si="1"/>
        <v>0</v>
      </c>
      <c r="G12" s="27">
        <f t="shared" si="2"/>
        <v>0</v>
      </c>
      <c r="H12" s="27">
        <v>6</v>
      </c>
      <c r="I12" s="81">
        <f t="shared" si="5"/>
        <v>0</v>
      </c>
      <c r="J12" s="80">
        <f t="shared" si="5"/>
        <v>0</v>
      </c>
      <c r="K12" s="81">
        <f t="shared" si="5"/>
        <v>0</v>
      </c>
      <c r="L12" s="28">
        <v>4.38</v>
      </c>
      <c r="M12" s="29">
        <f t="shared" si="3"/>
        <v>26.43</v>
      </c>
      <c r="N12" s="112">
        <v>3</v>
      </c>
      <c r="O12" s="6"/>
      <c r="P12" s="133"/>
      <c r="Q12" s="125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6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7"/>
        <v>11.025</v>
      </c>
      <c r="AP12" s="93">
        <f t="shared" si="8"/>
        <v>7.7175000000000002</v>
      </c>
      <c r="AQ12" s="98">
        <f t="shared" si="9"/>
        <v>6.0637499999999998</v>
      </c>
      <c r="AR12" s="99">
        <f>(M12-L12)/100*AR8+AQ12</f>
        <v>6.0637499999999998</v>
      </c>
      <c r="AS12" s="94">
        <f t="shared" si="10"/>
        <v>5.1817500000000001</v>
      </c>
      <c r="AT12" s="39">
        <f>(M12-L12)/100*AT8+AS12</f>
        <v>5.1817500000000001</v>
      </c>
      <c r="AU12" s="95">
        <f t="shared" si="11"/>
        <v>4.5202499999999999</v>
      </c>
      <c r="AV12" s="95">
        <f>(M12-L12)/100*AV8+AU12</f>
        <v>4.5202499999999999</v>
      </c>
      <c r="AW12" s="38">
        <f t="shared" si="12"/>
        <v>3.6161999999999996</v>
      </c>
      <c r="AX12" s="38">
        <f>(M12-L12)/100*AX8+AW12</f>
        <v>3.6161999999999996</v>
      </c>
      <c r="AY12" s="42">
        <f t="shared" si="13"/>
        <v>2.2050000000000001</v>
      </c>
      <c r="AZ12" s="41">
        <f t="shared" si="14"/>
        <v>1.1025</v>
      </c>
      <c r="BA12" s="43">
        <f t="shared" si="15"/>
        <v>0.66149999999999998</v>
      </c>
      <c r="BB12" s="46">
        <f>(M12-L12)/100*BB8</f>
        <v>0</v>
      </c>
      <c r="BC12" s="48">
        <f t="shared" si="16"/>
        <v>0.441</v>
      </c>
      <c r="BD12" s="49">
        <f t="shared" si="17"/>
        <v>0.2205</v>
      </c>
      <c r="BE12" s="50">
        <f t="shared" si="18"/>
        <v>0.2205</v>
      </c>
      <c r="BF12" s="51">
        <f t="shared" si="19"/>
        <v>0.441</v>
      </c>
      <c r="BG12" s="52">
        <f t="shared" si="20"/>
        <v>0.66149999999999998</v>
      </c>
      <c r="BH12" s="5"/>
    </row>
    <row r="13" spans="1:60" s="12" customFormat="1" ht="25.15" customHeight="1" x14ac:dyDescent="0.25">
      <c r="A13" s="57" t="s">
        <v>82</v>
      </c>
      <c r="B13" s="27">
        <v>14.8</v>
      </c>
      <c r="C13" s="27">
        <f>X13</f>
        <v>0</v>
      </c>
      <c r="D13" s="27">
        <f t="shared" si="0"/>
        <v>0</v>
      </c>
      <c r="E13" s="27">
        <f>AB13</f>
        <v>0</v>
      </c>
      <c r="F13" s="27">
        <f t="shared" si="1"/>
        <v>0</v>
      </c>
      <c r="G13" s="27">
        <f t="shared" si="2"/>
        <v>0</v>
      </c>
      <c r="H13" s="27">
        <v>6</v>
      </c>
      <c r="I13" s="81">
        <v>4</v>
      </c>
      <c r="J13" s="80">
        <f>AK13</f>
        <v>0</v>
      </c>
      <c r="K13" s="81">
        <f>AL13</f>
        <v>0</v>
      </c>
      <c r="L13" s="28">
        <f>AM13</f>
        <v>0</v>
      </c>
      <c r="M13" s="29">
        <f t="shared" si="3"/>
        <v>24.8</v>
      </c>
      <c r="N13" s="112">
        <v>4</v>
      </c>
      <c r="O13" s="6"/>
      <c r="P13" s="133"/>
      <c r="Q13" s="125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6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7"/>
        <v>12.4</v>
      </c>
      <c r="AP13" s="93">
        <f t="shared" si="8"/>
        <v>8.68</v>
      </c>
      <c r="AQ13" s="98">
        <f t="shared" si="9"/>
        <v>6.82</v>
      </c>
      <c r="AR13" s="99">
        <f>(M13-L13)/100*AR9+AQ13</f>
        <v>6.82</v>
      </c>
      <c r="AS13" s="94">
        <f t="shared" si="10"/>
        <v>5.8280000000000003</v>
      </c>
      <c r="AT13" s="39">
        <f>(M13-L13)/100*AT9+AS13</f>
        <v>5.8280000000000003</v>
      </c>
      <c r="AU13" s="95">
        <f t="shared" si="11"/>
        <v>5.0839999999999996</v>
      </c>
      <c r="AV13" s="95">
        <f>(M13-L13)/100*AV9+AU13</f>
        <v>5.0839999999999996</v>
      </c>
      <c r="AW13" s="38">
        <f t="shared" si="12"/>
        <v>4.0671999999999997</v>
      </c>
      <c r="AX13" s="38">
        <f>(M13-L13)/100*AX9+AW13</f>
        <v>4.0671999999999997</v>
      </c>
      <c r="AY13" s="42">
        <f t="shared" si="13"/>
        <v>2.48</v>
      </c>
      <c r="AZ13" s="41">
        <f t="shared" si="14"/>
        <v>1.24</v>
      </c>
      <c r="BA13" s="43">
        <f t="shared" si="15"/>
        <v>0.74399999999999999</v>
      </c>
      <c r="BB13" s="46">
        <f>(M13-L13)/100*BB9</f>
        <v>0</v>
      </c>
      <c r="BC13" s="48">
        <f t="shared" si="16"/>
        <v>0.496</v>
      </c>
      <c r="BD13" s="49">
        <f t="shared" si="17"/>
        <v>0.248</v>
      </c>
      <c r="BE13" s="50">
        <f t="shared" si="18"/>
        <v>0.248</v>
      </c>
      <c r="BF13" s="51">
        <f t="shared" si="19"/>
        <v>0.496</v>
      </c>
      <c r="BG13" s="52">
        <f t="shared" si="20"/>
        <v>0.74399999999999999</v>
      </c>
      <c r="BH13" s="5"/>
    </row>
    <row r="14" spans="1:60" s="12" customFormat="1" ht="25.15" customHeight="1" x14ac:dyDescent="0.25">
      <c r="A14" s="57" t="s">
        <v>83</v>
      </c>
      <c r="B14" s="27">
        <v>12.8</v>
      </c>
      <c r="C14" s="27">
        <v>2.7</v>
      </c>
      <c r="D14" s="27">
        <f t="shared" si="0"/>
        <v>0</v>
      </c>
      <c r="E14" s="27">
        <f>AB14</f>
        <v>0</v>
      </c>
      <c r="F14" s="27">
        <f t="shared" si="1"/>
        <v>0</v>
      </c>
      <c r="G14" s="27">
        <f t="shared" si="2"/>
        <v>0</v>
      </c>
      <c r="H14" s="27">
        <v>1.5</v>
      </c>
      <c r="I14" s="81">
        <f t="shared" ref="I14:K21" si="21">AJ14</f>
        <v>0</v>
      </c>
      <c r="J14" s="80">
        <f t="shared" si="21"/>
        <v>0</v>
      </c>
      <c r="K14" s="81">
        <f t="shared" si="21"/>
        <v>0</v>
      </c>
      <c r="L14" s="28">
        <v>4.22</v>
      </c>
      <c r="M14" s="29">
        <f t="shared" si="3"/>
        <v>21.22</v>
      </c>
      <c r="N14" s="112">
        <v>5</v>
      </c>
      <c r="O14" s="6"/>
      <c r="P14" s="133"/>
      <c r="Q14" s="125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6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7"/>
        <v>8.5</v>
      </c>
      <c r="AP14" s="93">
        <f t="shared" si="8"/>
        <v>5.95</v>
      </c>
      <c r="AQ14" s="98">
        <f t="shared" si="9"/>
        <v>4.6750000000000007</v>
      </c>
      <c r="AR14" s="99">
        <f t="shared" ref="AR14:AR18" si="22">(M14-L14)/100*AR10+AQ14</f>
        <v>6.1943750000000009</v>
      </c>
      <c r="AS14" s="94">
        <f t="shared" si="10"/>
        <v>3.9950000000000001</v>
      </c>
      <c r="AT14" s="39">
        <f t="shared" ref="AT14:AT18" si="23">(M14-L14)/100*AT10+AS14</f>
        <v>5.2933750000000002</v>
      </c>
      <c r="AU14" s="95">
        <f t="shared" si="11"/>
        <v>3.4850000000000003</v>
      </c>
      <c r="AV14" s="95">
        <f t="shared" ref="AV14:AV18" si="24">(M14-L14)/100*AV10+AU14</f>
        <v>4.6176250000000003</v>
      </c>
      <c r="AW14" s="38">
        <f t="shared" si="12"/>
        <v>2.7879999999999998</v>
      </c>
      <c r="AX14" s="38">
        <f t="shared" ref="AX14:AX18" si="25">(M14-L14)/100*AX10+AW14</f>
        <v>3.6940999999999997</v>
      </c>
      <c r="AY14" s="42">
        <f t="shared" si="13"/>
        <v>1.7000000000000002</v>
      </c>
      <c r="AZ14" s="41">
        <f t="shared" si="14"/>
        <v>0.85000000000000009</v>
      </c>
      <c r="BA14" s="43">
        <f t="shared" si="15"/>
        <v>0.51</v>
      </c>
      <c r="BB14" s="46">
        <f t="shared" ref="BB14:BB18" si="26">(M14-L14)/100*BB10</f>
        <v>0</v>
      </c>
      <c r="BC14" s="48">
        <f t="shared" si="16"/>
        <v>0.34</v>
      </c>
      <c r="BD14" s="49">
        <f t="shared" si="17"/>
        <v>0.17</v>
      </c>
      <c r="BE14" s="50">
        <f t="shared" si="18"/>
        <v>0.17</v>
      </c>
      <c r="BF14" s="51">
        <f t="shared" si="19"/>
        <v>0.34</v>
      </c>
      <c r="BG14" s="52">
        <f t="shared" si="20"/>
        <v>0.51</v>
      </c>
      <c r="BH14" s="5"/>
    </row>
    <row r="15" spans="1:60" s="12" customFormat="1" ht="25.15" customHeight="1" x14ac:dyDescent="0.25">
      <c r="A15" s="57" t="s">
        <v>72</v>
      </c>
      <c r="B15" s="27">
        <v>8.4</v>
      </c>
      <c r="C15" s="27">
        <v>1.5</v>
      </c>
      <c r="D15" s="27">
        <f t="shared" si="0"/>
        <v>0</v>
      </c>
      <c r="E15" s="27">
        <v>2.7</v>
      </c>
      <c r="F15" s="27">
        <f t="shared" si="1"/>
        <v>0</v>
      </c>
      <c r="G15" s="27">
        <f t="shared" si="2"/>
        <v>0</v>
      </c>
      <c r="H15" s="27">
        <v>3.2</v>
      </c>
      <c r="I15" s="81">
        <f t="shared" si="21"/>
        <v>0</v>
      </c>
      <c r="J15" s="80">
        <f t="shared" si="21"/>
        <v>0</v>
      </c>
      <c r="K15" s="81">
        <f t="shared" si="21"/>
        <v>0</v>
      </c>
      <c r="L15" s="28">
        <v>3.21</v>
      </c>
      <c r="M15" s="29">
        <f t="shared" si="3"/>
        <v>19.010000000000002</v>
      </c>
      <c r="N15" s="112">
        <v>6</v>
      </c>
      <c r="O15" s="6"/>
      <c r="P15" s="133"/>
      <c r="Q15" s="125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7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7"/>
        <v>7.9</v>
      </c>
      <c r="AP15" s="93">
        <f t="shared" si="8"/>
        <v>5.53</v>
      </c>
      <c r="AQ15" s="98">
        <f t="shared" si="9"/>
        <v>4.3449999999999998</v>
      </c>
      <c r="AR15" s="99">
        <f t="shared" si="22"/>
        <v>5.4551474999999998</v>
      </c>
      <c r="AS15" s="94">
        <f t="shared" si="10"/>
        <v>3.7130000000000001</v>
      </c>
      <c r="AT15" s="39">
        <f t="shared" si="23"/>
        <v>4.6616714999999997</v>
      </c>
      <c r="AU15" s="95">
        <f t="shared" si="11"/>
        <v>3.2389999999999999</v>
      </c>
      <c r="AV15" s="95">
        <f t="shared" si="24"/>
        <v>4.0665645000000001</v>
      </c>
      <c r="AW15" s="38">
        <f t="shared" si="12"/>
        <v>2.5911999999999997</v>
      </c>
      <c r="AX15" s="38">
        <f t="shared" si="25"/>
        <v>3.2532515999999996</v>
      </c>
      <c r="AY15" s="42">
        <f t="shared" si="13"/>
        <v>1.58</v>
      </c>
      <c r="AZ15" s="41">
        <f t="shared" si="14"/>
        <v>0.79</v>
      </c>
      <c r="BA15" s="43">
        <f t="shared" si="15"/>
        <v>0.47399999999999998</v>
      </c>
      <c r="BB15" s="46">
        <f t="shared" si="26"/>
        <v>0</v>
      </c>
      <c r="BC15" s="48">
        <f t="shared" si="16"/>
        <v>0.316</v>
      </c>
      <c r="BD15" s="49">
        <f t="shared" si="17"/>
        <v>0.158</v>
      </c>
      <c r="BE15" s="50">
        <f t="shared" si="18"/>
        <v>0.158</v>
      </c>
      <c r="BF15" s="51">
        <f t="shared" si="19"/>
        <v>0.316</v>
      </c>
      <c r="BG15" s="52">
        <f t="shared" si="20"/>
        <v>0.47399999999999998</v>
      </c>
      <c r="BH15" s="5"/>
    </row>
    <row r="16" spans="1:60" s="12" customFormat="1" ht="25.15" customHeight="1" x14ac:dyDescent="0.25">
      <c r="A16" s="57" t="s">
        <v>81</v>
      </c>
      <c r="B16" s="27">
        <v>5.2</v>
      </c>
      <c r="C16" s="27">
        <f t="shared" ref="C16:C21" si="28">X16</f>
        <v>0</v>
      </c>
      <c r="D16" s="27">
        <f t="shared" si="0"/>
        <v>0</v>
      </c>
      <c r="E16" s="27">
        <v>2.4</v>
      </c>
      <c r="F16" s="27">
        <f t="shared" si="1"/>
        <v>0</v>
      </c>
      <c r="G16" s="27">
        <v>1.8</v>
      </c>
      <c r="H16" s="27">
        <v>6</v>
      </c>
      <c r="I16" s="81">
        <f t="shared" si="21"/>
        <v>0</v>
      </c>
      <c r="J16" s="80">
        <f t="shared" si="21"/>
        <v>0</v>
      </c>
      <c r="K16" s="81">
        <f t="shared" si="21"/>
        <v>0</v>
      </c>
      <c r="L16" s="28">
        <f>AM16</f>
        <v>0</v>
      </c>
      <c r="M16" s="29">
        <f t="shared" si="3"/>
        <v>15.4</v>
      </c>
      <c r="N16" s="112">
        <v>7</v>
      </c>
      <c r="O16" s="6"/>
      <c r="P16" s="133"/>
      <c r="Q16" s="125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6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7"/>
        <v>7.7</v>
      </c>
      <c r="AP16" s="93">
        <f t="shared" si="8"/>
        <v>5.39</v>
      </c>
      <c r="AQ16" s="98">
        <f t="shared" si="9"/>
        <v>4.2350000000000003</v>
      </c>
      <c r="AR16" s="99">
        <f t="shared" si="22"/>
        <v>5.1688175000000003</v>
      </c>
      <c r="AS16" s="94">
        <f t="shared" si="10"/>
        <v>3.6189999999999998</v>
      </c>
      <c r="AT16" s="39">
        <f t="shared" si="23"/>
        <v>4.4169894999999997</v>
      </c>
      <c r="AU16" s="95">
        <f t="shared" si="11"/>
        <v>3.157</v>
      </c>
      <c r="AV16" s="95">
        <f t="shared" si="24"/>
        <v>3.8531184999999999</v>
      </c>
      <c r="AW16" s="38">
        <f t="shared" si="12"/>
        <v>2.5255999999999998</v>
      </c>
      <c r="AX16" s="38">
        <f t="shared" si="25"/>
        <v>3.0824947999999996</v>
      </c>
      <c r="AY16" s="42">
        <f t="shared" si="13"/>
        <v>1.54</v>
      </c>
      <c r="AZ16" s="41">
        <f t="shared" si="14"/>
        <v>0.77</v>
      </c>
      <c r="BA16" s="43">
        <f t="shared" si="15"/>
        <v>0.46199999999999997</v>
      </c>
      <c r="BB16" s="46">
        <f t="shared" si="26"/>
        <v>0</v>
      </c>
      <c r="BC16" s="48">
        <f t="shared" si="16"/>
        <v>0.308</v>
      </c>
      <c r="BD16" s="49">
        <f t="shared" si="17"/>
        <v>0.154</v>
      </c>
      <c r="BE16" s="50">
        <f t="shared" si="18"/>
        <v>0.154</v>
      </c>
      <c r="BF16" s="51">
        <f t="shared" si="19"/>
        <v>0.308</v>
      </c>
      <c r="BG16" s="52">
        <f t="shared" si="20"/>
        <v>0.46199999999999997</v>
      </c>
      <c r="BH16" s="5"/>
    </row>
    <row r="17" spans="1:60" s="12" customFormat="1" ht="25.15" customHeight="1" x14ac:dyDescent="0.25">
      <c r="A17" s="57" t="s">
        <v>76</v>
      </c>
      <c r="B17" s="27">
        <v>9.1999999999999993</v>
      </c>
      <c r="C17" s="27">
        <f t="shared" si="28"/>
        <v>0</v>
      </c>
      <c r="D17" s="27">
        <f t="shared" si="0"/>
        <v>0</v>
      </c>
      <c r="E17" s="27">
        <f>AB17</f>
        <v>0</v>
      </c>
      <c r="F17" s="27">
        <f t="shared" si="1"/>
        <v>0</v>
      </c>
      <c r="G17" s="27">
        <f>AF17</f>
        <v>0</v>
      </c>
      <c r="H17" s="27">
        <f>AI17</f>
        <v>0</v>
      </c>
      <c r="I17" s="81">
        <f t="shared" si="21"/>
        <v>0</v>
      </c>
      <c r="J17" s="80">
        <f t="shared" si="21"/>
        <v>0</v>
      </c>
      <c r="K17" s="81">
        <f t="shared" si="21"/>
        <v>0</v>
      </c>
      <c r="L17" s="28">
        <f>AM17</f>
        <v>0</v>
      </c>
      <c r="M17" s="29">
        <f t="shared" si="3"/>
        <v>9.1999999999999993</v>
      </c>
      <c r="N17" s="112">
        <v>8</v>
      </c>
      <c r="O17" s="6"/>
      <c r="P17" s="133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6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7"/>
        <v>4.5999999999999996</v>
      </c>
      <c r="AP17" s="93">
        <f t="shared" si="8"/>
        <v>3.2199999999999998</v>
      </c>
      <c r="AQ17" s="98">
        <f t="shared" si="9"/>
        <v>2.5299999999999998</v>
      </c>
      <c r="AR17" s="99">
        <f t="shared" si="22"/>
        <v>3.1574399999999998</v>
      </c>
      <c r="AS17" s="94">
        <f t="shared" si="10"/>
        <v>2.1619999999999999</v>
      </c>
      <c r="AT17" s="39">
        <f t="shared" si="23"/>
        <v>2.6981760000000001</v>
      </c>
      <c r="AU17" s="95">
        <f t="shared" si="11"/>
        <v>1.8859999999999999</v>
      </c>
      <c r="AV17" s="95">
        <f t="shared" si="24"/>
        <v>2.3537279999999998</v>
      </c>
      <c r="AW17" s="38">
        <f t="shared" si="12"/>
        <v>1.5087999999999999</v>
      </c>
      <c r="AX17" s="38">
        <f t="shared" si="25"/>
        <v>1.8829823999999999</v>
      </c>
      <c r="AY17" s="42">
        <f t="shared" si="13"/>
        <v>0.91999999999999993</v>
      </c>
      <c r="AZ17" s="41">
        <f t="shared" si="14"/>
        <v>0.45999999999999996</v>
      </c>
      <c r="BA17" s="43">
        <f t="shared" si="15"/>
        <v>0.27600000000000002</v>
      </c>
      <c r="BB17" s="46">
        <f t="shared" si="26"/>
        <v>0</v>
      </c>
      <c r="BC17" s="48">
        <f t="shared" si="16"/>
        <v>0.184</v>
      </c>
      <c r="BD17" s="49">
        <f t="shared" si="17"/>
        <v>9.1999999999999998E-2</v>
      </c>
      <c r="BE17" s="50">
        <f t="shared" si="18"/>
        <v>9.1999999999999998E-2</v>
      </c>
      <c r="BF17" s="51">
        <f t="shared" si="19"/>
        <v>0.184</v>
      </c>
      <c r="BG17" s="52">
        <f t="shared" si="20"/>
        <v>0.27600000000000002</v>
      </c>
      <c r="BH17" s="5"/>
    </row>
    <row r="18" spans="1:60" s="12" customFormat="1" ht="33.75" customHeight="1" x14ac:dyDescent="0.25">
      <c r="A18" s="57" t="s">
        <v>74</v>
      </c>
      <c r="B18" s="27">
        <v>2.8</v>
      </c>
      <c r="C18" s="27">
        <f t="shared" si="28"/>
        <v>0</v>
      </c>
      <c r="D18" s="27">
        <f t="shared" si="0"/>
        <v>0</v>
      </c>
      <c r="E18" s="27">
        <f>AB18</f>
        <v>0</v>
      </c>
      <c r="F18" s="27">
        <f t="shared" si="1"/>
        <v>0</v>
      </c>
      <c r="G18" s="27">
        <v>3.6</v>
      </c>
      <c r="H18" s="27">
        <v>1</v>
      </c>
      <c r="I18" s="81">
        <f t="shared" si="21"/>
        <v>0</v>
      </c>
      <c r="J18" s="80">
        <f t="shared" si="21"/>
        <v>0</v>
      </c>
      <c r="K18" s="81">
        <f t="shared" si="21"/>
        <v>0</v>
      </c>
      <c r="L18" s="28">
        <v>1.45</v>
      </c>
      <c r="M18" s="29">
        <f t="shared" si="3"/>
        <v>8.85</v>
      </c>
      <c r="N18" s="112">
        <v>9</v>
      </c>
      <c r="O18" s="6"/>
      <c r="P18" s="133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6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7"/>
        <v>3.6999999999999997</v>
      </c>
      <c r="AP18" s="93">
        <f t="shared" si="8"/>
        <v>2.59</v>
      </c>
      <c r="AQ18" s="98">
        <f t="shared" si="9"/>
        <v>2.0349999999999997</v>
      </c>
      <c r="AR18" s="99">
        <f t="shared" si="22"/>
        <v>2.4933837499999996</v>
      </c>
      <c r="AS18" s="94">
        <f t="shared" si="10"/>
        <v>1.7389999999999999</v>
      </c>
      <c r="AT18" s="39">
        <f t="shared" si="23"/>
        <v>2.1307097499999998</v>
      </c>
      <c r="AU18" s="95">
        <f t="shared" si="11"/>
        <v>1.5169999999999999</v>
      </c>
      <c r="AV18" s="95">
        <f t="shared" si="24"/>
        <v>1.8587042499999999</v>
      </c>
      <c r="AW18" s="38">
        <f t="shared" si="12"/>
        <v>1.2135999999999998</v>
      </c>
      <c r="AX18" s="38">
        <f t="shared" si="25"/>
        <v>1.4869633999999998</v>
      </c>
      <c r="AY18" s="42">
        <f t="shared" si="13"/>
        <v>0.74</v>
      </c>
      <c r="AZ18" s="41">
        <f t="shared" si="14"/>
        <v>0.37</v>
      </c>
      <c r="BA18" s="43">
        <f t="shared" si="15"/>
        <v>0.22199999999999998</v>
      </c>
      <c r="BB18" s="46">
        <f t="shared" si="26"/>
        <v>0</v>
      </c>
      <c r="BC18" s="48">
        <f t="shared" si="16"/>
        <v>0.14799999999999999</v>
      </c>
      <c r="BD18" s="49">
        <f t="shared" si="17"/>
        <v>7.3999999999999996E-2</v>
      </c>
      <c r="BE18" s="50">
        <f t="shared" si="18"/>
        <v>7.3999999999999996E-2</v>
      </c>
      <c r="BF18" s="51">
        <f t="shared" si="19"/>
        <v>0.14799999999999999</v>
      </c>
      <c r="BG18" s="52">
        <f t="shared" si="20"/>
        <v>0.22199999999999998</v>
      </c>
      <c r="BH18" s="5"/>
    </row>
    <row r="19" spans="1:60" s="12" customFormat="1" ht="36.75" customHeight="1" x14ac:dyDescent="0.25">
      <c r="A19" s="57" t="s">
        <v>79</v>
      </c>
      <c r="B19" s="27">
        <f>V19</f>
        <v>0</v>
      </c>
      <c r="C19" s="27">
        <f t="shared" si="28"/>
        <v>0</v>
      </c>
      <c r="D19" s="27">
        <f t="shared" si="0"/>
        <v>0</v>
      </c>
      <c r="E19" s="27">
        <v>3.9</v>
      </c>
      <c r="F19" s="27">
        <f t="shared" si="1"/>
        <v>0</v>
      </c>
      <c r="G19" s="27">
        <f>AF19</f>
        <v>0</v>
      </c>
      <c r="H19" s="27">
        <v>1.1000000000000001</v>
      </c>
      <c r="I19" s="81">
        <f t="shared" si="21"/>
        <v>0</v>
      </c>
      <c r="J19" s="80">
        <f t="shared" si="21"/>
        <v>0</v>
      </c>
      <c r="K19" s="81">
        <f t="shared" si="21"/>
        <v>0</v>
      </c>
      <c r="L19" s="28">
        <f>AM19</f>
        <v>0</v>
      </c>
      <c r="M19" s="29">
        <f t="shared" si="3"/>
        <v>5</v>
      </c>
      <c r="N19" s="112">
        <v>10</v>
      </c>
      <c r="O19" s="6"/>
      <c r="P19" s="133"/>
      <c r="Q19" s="20"/>
      <c r="R19" s="101"/>
      <c r="S19" s="107"/>
      <c r="T19" s="106"/>
      <c r="U19" s="30">
        <v>0</v>
      </c>
      <c r="V19" s="78">
        <f t="shared" ref="V19:V21" si="29">U19*V10</f>
        <v>0</v>
      </c>
      <c r="W19" s="30">
        <v>0</v>
      </c>
      <c r="X19" s="72">
        <f t="shared" ref="X19:X21" si="30">W19*X10</f>
        <v>0</v>
      </c>
      <c r="Y19" s="30">
        <v>0</v>
      </c>
      <c r="Z19" s="72">
        <f t="shared" ref="Z19:Z21" si="31">Y19*Z10</f>
        <v>0</v>
      </c>
      <c r="AA19" s="30">
        <v>0</v>
      </c>
      <c r="AB19" s="72">
        <f t="shared" ref="AB19:AB21" si="32">AA19*AB10</f>
        <v>0</v>
      </c>
      <c r="AC19" s="30">
        <v>0</v>
      </c>
      <c r="AD19" s="72">
        <f t="shared" ref="AD19:AD21" si="33">AC19*AD10</f>
        <v>0</v>
      </c>
      <c r="AE19" s="30">
        <v>0</v>
      </c>
      <c r="AF19" s="72">
        <f t="shared" ref="AF19:AF21" si="34">AE19*AF10</f>
        <v>0</v>
      </c>
      <c r="AG19" s="92">
        <f t="shared" ref="AG19:AG21" si="35">V19+X19+Z19+AB19+AD19+AF19</f>
        <v>0</v>
      </c>
      <c r="AH19" s="30">
        <v>0</v>
      </c>
      <c r="AI19" s="100">
        <f t="shared" ref="AI19:AI21" si="36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21" si="37">(M19-L19)/100*50</f>
        <v>2.5</v>
      </c>
      <c r="AP19" s="93">
        <f t="shared" ref="AP19:AP21" si="38">(M19-L19)/100*35</f>
        <v>1.75</v>
      </c>
      <c r="AQ19" s="98">
        <f t="shared" ref="AQ19:AQ21" si="39">(M19-L19)/100*27.5</f>
        <v>1.375</v>
      </c>
      <c r="AR19" s="99">
        <f t="shared" ref="AR19:AR21" si="40">(M19-L19)/100*AR15+AQ19</f>
        <v>1.6477573750000001</v>
      </c>
      <c r="AS19" s="94">
        <f t="shared" ref="AS19:AS21" si="41">(M19-L19)/100*23.5</f>
        <v>1.175</v>
      </c>
      <c r="AT19" s="39">
        <f t="shared" ref="AT19:AT21" si="42">(M19-L19)/100*AT15+AS19</f>
        <v>1.408083575</v>
      </c>
      <c r="AU19" s="95">
        <f t="shared" ref="AU19:AU21" si="43">(M19-L19)/100*20.5</f>
        <v>1.0250000000000001</v>
      </c>
      <c r="AV19" s="95">
        <f t="shared" ref="AV19:AV21" si="44">(M19-L19)/100*AV15+AU19</f>
        <v>1.2283282250000003</v>
      </c>
      <c r="AW19" s="38">
        <f t="shared" ref="AW19:AW21" si="45">(M19-L19)/100*16.4</f>
        <v>0.82</v>
      </c>
      <c r="AX19" s="38">
        <f t="shared" ref="AX19:AX21" si="46">(M19-L19)/100*AX15+AW19</f>
        <v>0.98266257999999995</v>
      </c>
      <c r="AY19" s="42">
        <f t="shared" ref="AY19:AY21" si="47">(M19-L19)/100*10</f>
        <v>0.5</v>
      </c>
      <c r="AZ19" s="41">
        <f t="shared" ref="AZ19:AZ21" si="48">(M19-L19)/100*5</f>
        <v>0.25</v>
      </c>
      <c r="BA19" s="43">
        <f t="shared" ref="BA19:BA21" si="49">(M19-L19)/100*3</f>
        <v>0.15000000000000002</v>
      </c>
      <c r="BB19" s="46">
        <f t="shared" ref="BB19:BB21" si="50">(M19-L19)/100*BB15</f>
        <v>0</v>
      </c>
      <c r="BC19" s="48">
        <f t="shared" ref="BC19:BC21" si="51">(M19-L19)/100*2</f>
        <v>0.1</v>
      </c>
      <c r="BD19" s="49">
        <f t="shared" ref="BD19:BD21" si="52">(M19-L19)/100*1</f>
        <v>0.05</v>
      </c>
      <c r="BE19" s="50">
        <f t="shared" ref="BE19:BE21" si="53">(M19-L19)/100*1</f>
        <v>0.05</v>
      </c>
      <c r="BF19" s="51">
        <f t="shared" ref="BF19:BF21" si="54">(M19-L19)/100*2</f>
        <v>0.1</v>
      </c>
      <c r="BG19" s="52">
        <f t="shared" ref="BG19:BG21" si="55">(M19-L19)/100*3</f>
        <v>0.15000000000000002</v>
      </c>
      <c r="BH19" s="5"/>
    </row>
    <row r="20" spans="1:60" s="12" customFormat="1" ht="36.75" customHeight="1" x14ac:dyDescent="0.25">
      <c r="A20" s="57" t="s">
        <v>73</v>
      </c>
      <c r="B20" s="27">
        <v>0.4</v>
      </c>
      <c r="C20" s="27">
        <f t="shared" si="28"/>
        <v>0</v>
      </c>
      <c r="D20" s="27">
        <f t="shared" si="0"/>
        <v>0</v>
      </c>
      <c r="E20" s="27">
        <f>AB20</f>
        <v>0</v>
      </c>
      <c r="F20" s="27">
        <f t="shared" si="1"/>
        <v>0</v>
      </c>
      <c r="G20" s="27">
        <f>AF20</f>
        <v>0</v>
      </c>
      <c r="H20" s="27">
        <v>0.4</v>
      </c>
      <c r="I20" s="81">
        <f t="shared" si="21"/>
        <v>0</v>
      </c>
      <c r="J20" s="80">
        <f t="shared" si="21"/>
        <v>0</v>
      </c>
      <c r="K20" s="81">
        <f t="shared" si="21"/>
        <v>0</v>
      </c>
      <c r="L20" s="28">
        <f>AM20</f>
        <v>0</v>
      </c>
      <c r="M20" s="29">
        <f t="shared" si="3"/>
        <v>0.8</v>
      </c>
      <c r="N20" s="112">
        <v>11</v>
      </c>
      <c r="O20" s="6"/>
      <c r="P20" s="133"/>
      <c r="Q20" s="20"/>
      <c r="R20" s="101"/>
      <c r="S20" s="107"/>
      <c r="T20" s="106"/>
      <c r="U20" s="30">
        <v>0</v>
      </c>
      <c r="V20" s="78">
        <f t="shared" si="29"/>
        <v>0</v>
      </c>
      <c r="W20" s="30">
        <v>0</v>
      </c>
      <c r="X20" s="72">
        <f t="shared" si="30"/>
        <v>0</v>
      </c>
      <c r="Y20" s="30">
        <v>0</v>
      </c>
      <c r="Z20" s="72">
        <f t="shared" si="31"/>
        <v>0</v>
      </c>
      <c r="AA20" s="30">
        <v>0</v>
      </c>
      <c r="AB20" s="72">
        <f t="shared" si="32"/>
        <v>0</v>
      </c>
      <c r="AC20" s="30">
        <v>0</v>
      </c>
      <c r="AD20" s="72">
        <f t="shared" si="33"/>
        <v>0</v>
      </c>
      <c r="AE20" s="30">
        <v>0</v>
      </c>
      <c r="AF20" s="72">
        <f t="shared" si="34"/>
        <v>0</v>
      </c>
      <c r="AG20" s="92">
        <f t="shared" si="35"/>
        <v>0</v>
      </c>
      <c r="AH20" s="30">
        <v>0</v>
      </c>
      <c r="AI20" s="100">
        <f t="shared" si="36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7"/>
        <v>0.4</v>
      </c>
      <c r="AP20" s="93">
        <f t="shared" si="38"/>
        <v>0.28000000000000003</v>
      </c>
      <c r="AQ20" s="98">
        <f t="shared" si="39"/>
        <v>0.22</v>
      </c>
      <c r="AR20" s="99">
        <f t="shared" si="40"/>
        <v>0.26135054000000002</v>
      </c>
      <c r="AS20" s="94">
        <f t="shared" si="41"/>
        <v>0.188</v>
      </c>
      <c r="AT20" s="39">
        <f t="shared" si="42"/>
        <v>0.223335916</v>
      </c>
      <c r="AU20" s="95">
        <f t="shared" si="43"/>
        <v>0.16400000000000001</v>
      </c>
      <c r="AV20" s="95">
        <f t="shared" si="44"/>
        <v>0.194824948</v>
      </c>
      <c r="AW20" s="38">
        <f t="shared" si="45"/>
        <v>0.13119999999999998</v>
      </c>
      <c r="AX20" s="38">
        <f t="shared" si="46"/>
        <v>0.15585995839999997</v>
      </c>
      <c r="AY20" s="42">
        <f t="shared" si="47"/>
        <v>0.08</v>
      </c>
      <c r="AZ20" s="41">
        <f t="shared" si="48"/>
        <v>0.04</v>
      </c>
      <c r="BA20" s="43">
        <f t="shared" si="49"/>
        <v>2.4E-2</v>
      </c>
      <c r="BB20" s="46">
        <f t="shared" si="50"/>
        <v>0</v>
      </c>
      <c r="BC20" s="48">
        <f t="shared" si="51"/>
        <v>1.6E-2</v>
      </c>
      <c r="BD20" s="49">
        <f t="shared" si="52"/>
        <v>8.0000000000000002E-3</v>
      </c>
      <c r="BE20" s="50">
        <f t="shared" si="53"/>
        <v>8.0000000000000002E-3</v>
      </c>
      <c r="BF20" s="51">
        <f t="shared" si="54"/>
        <v>1.6E-2</v>
      </c>
      <c r="BG20" s="52">
        <f t="shared" si="55"/>
        <v>2.4E-2</v>
      </c>
      <c r="BH20" s="5"/>
    </row>
    <row r="21" spans="1:60" s="12" customFormat="1" ht="25.15" customHeight="1" x14ac:dyDescent="0.25">
      <c r="A21" s="57" t="s">
        <v>75</v>
      </c>
      <c r="B21" s="27">
        <f>V21</f>
        <v>0</v>
      </c>
      <c r="C21" s="27">
        <f t="shared" si="28"/>
        <v>0</v>
      </c>
      <c r="D21" s="27">
        <f t="shared" si="0"/>
        <v>0</v>
      </c>
      <c r="E21" s="27">
        <f>AB21</f>
        <v>0</v>
      </c>
      <c r="F21" s="27">
        <f t="shared" si="1"/>
        <v>0</v>
      </c>
      <c r="G21" s="27">
        <f>AF21</f>
        <v>0</v>
      </c>
      <c r="H21" s="27">
        <f>AI21</f>
        <v>0</v>
      </c>
      <c r="I21" s="81">
        <f t="shared" si="21"/>
        <v>0</v>
      </c>
      <c r="J21" s="80">
        <f t="shared" si="21"/>
        <v>0</v>
      </c>
      <c r="K21" s="81">
        <f t="shared" si="21"/>
        <v>0</v>
      </c>
      <c r="L21" s="28">
        <f>AM21</f>
        <v>0</v>
      </c>
      <c r="M21" s="29">
        <f t="shared" si="3"/>
        <v>0</v>
      </c>
      <c r="N21" s="112">
        <v>12</v>
      </c>
      <c r="O21" s="6"/>
      <c r="P21" s="133"/>
      <c r="Q21" s="20"/>
      <c r="R21" s="101"/>
      <c r="S21" s="107"/>
      <c r="T21" s="106"/>
      <c r="U21" s="30">
        <v>0</v>
      </c>
      <c r="V21" s="78">
        <f t="shared" si="29"/>
        <v>0</v>
      </c>
      <c r="W21" s="30">
        <v>0</v>
      </c>
      <c r="X21" s="72">
        <f t="shared" si="30"/>
        <v>0</v>
      </c>
      <c r="Y21" s="30">
        <v>0</v>
      </c>
      <c r="Z21" s="72">
        <f t="shared" si="31"/>
        <v>0</v>
      </c>
      <c r="AA21" s="30">
        <v>0</v>
      </c>
      <c r="AB21" s="72">
        <f t="shared" si="32"/>
        <v>0</v>
      </c>
      <c r="AC21" s="30">
        <v>0</v>
      </c>
      <c r="AD21" s="72">
        <f t="shared" si="33"/>
        <v>0</v>
      </c>
      <c r="AE21" s="30">
        <v>0</v>
      </c>
      <c r="AF21" s="72">
        <f t="shared" si="34"/>
        <v>0</v>
      </c>
      <c r="AG21" s="92">
        <f t="shared" si="35"/>
        <v>0</v>
      </c>
      <c r="AH21" s="30">
        <v>0</v>
      </c>
      <c r="AI21" s="100">
        <f t="shared" si="36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7"/>
        <v>0</v>
      </c>
      <c r="AP21" s="93">
        <f t="shared" si="38"/>
        <v>0</v>
      </c>
      <c r="AQ21" s="98">
        <f t="shared" si="39"/>
        <v>0</v>
      </c>
      <c r="AR21" s="99">
        <f t="shared" si="40"/>
        <v>0</v>
      </c>
      <c r="AS21" s="94">
        <f t="shared" si="41"/>
        <v>0</v>
      </c>
      <c r="AT21" s="39">
        <f t="shared" si="42"/>
        <v>0</v>
      </c>
      <c r="AU21" s="95">
        <f t="shared" si="43"/>
        <v>0</v>
      </c>
      <c r="AV21" s="95">
        <f t="shared" si="44"/>
        <v>0</v>
      </c>
      <c r="AW21" s="38">
        <f t="shared" si="45"/>
        <v>0</v>
      </c>
      <c r="AX21" s="38">
        <f t="shared" si="46"/>
        <v>0</v>
      </c>
      <c r="AY21" s="42">
        <f t="shared" si="47"/>
        <v>0</v>
      </c>
      <c r="AZ21" s="41">
        <f t="shared" si="48"/>
        <v>0</v>
      </c>
      <c r="BA21" s="43">
        <f t="shared" si="49"/>
        <v>0</v>
      </c>
      <c r="BB21" s="46">
        <f t="shared" si="50"/>
        <v>0</v>
      </c>
      <c r="BC21" s="48">
        <f t="shared" si="51"/>
        <v>0</v>
      </c>
      <c r="BD21" s="49">
        <f t="shared" si="52"/>
        <v>0</v>
      </c>
      <c r="BE21" s="50">
        <f t="shared" si="53"/>
        <v>0</v>
      </c>
      <c r="BF21" s="51">
        <f t="shared" si="54"/>
        <v>0</v>
      </c>
      <c r="BG21" s="52">
        <f t="shared" si="55"/>
        <v>0</v>
      </c>
      <c r="BH21" s="5"/>
    </row>
    <row r="22" spans="1:60" s="12" customFormat="1" ht="28.5" customHeight="1" x14ac:dyDescent="0.25">
      <c r="P22" s="133"/>
      <c r="Q22" s="20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73"/>
      <c r="AH22" s="16"/>
      <c r="AI22" s="16"/>
      <c r="AJ22" s="21"/>
      <c r="AK22" s="21"/>
      <c r="AL22" s="21"/>
      <c r="AM22" s="21"/>
      <c r="AN22" s="21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</row>
    <row r="23" spans="1:60" s="58" customFormat="1" ht="30" customHeight="1" x14ac:dyDescent="0.25">
      <c r="A23" s="58" t="s">
        <v>84</v>
      </c>
      <c r="M23" s="59"/>
      <c r="N23" s="59"/>
      <c r="O23" s="59"/>
      <c r="P23" s="133"/>
      <c r="Q23" s="60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74"/>
      <c r="AH23" s="18"/>
      <c r="AI23" s="18"/>
      <c r="AJ23" s="22"/>
      <c r="AK23" s="22"/>
      <c r="AL23" s="22"/>
      <c r="AM23" s="22"/>
      <c r="AN23" s="22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</row>
    <row r="24" spans="1:60" s="17" customFormat="1" ht="20.100000000000001" customHeight="1" x14ac:dyDescent="0.25"/>
    <row r="25" spans="1:60" s="11" customFormat="1" ht="10.15" customHeight="1" x14ac:dyDescent="0.25">
      <c r="A25" s="10"/>
    </row>
    <row r="26" spans="1:60" s="11" customFormat="1" ht="16.5" customHeight="1" x14ac:dyDescent="0.25">
      <c r="A26" s="1"/>
    </row>
    <row r="27" spans="1:60" s="11" customFormat="1" ht="10.15" customHeight="1" x14ac:dyDescent="0.25">
      <c r="A27" s="10"/>
    </row>
    <row r="28" spans="1:60" s="11" customFormat="1" ht="13.9" customHeight="1" x14ac:dyDescent="0.25">
      <c r="A28" s="2"/>
    </row>
    <row r="29" spans="1:60" s="11" customFormat="1" ht="10.15" customHeight="1" x14ac:dyDescent="0.25">
      <c r="A29" s="10"/>
    </row>
    <row r="30" spans="1:60" s="11" customFormat="1" ht="130.9" customHeight="1" x14ac:dyDescent="0.25">
      <c r="A30" s="4"/>
    </row>
    <row r="31" spans="1:60" s="11" customFormat="1" ht="19.899999999999999" customHeight="1" x14ac:dyDescent="0.25">
      <c r="A31" s="4"/>
    </row>
    <row r="32" spans="1:60" s="11" customFormat="1" ht="19.899999999999999" customHeight="1" x14ac:dyDescent="0.25">
      <c r="A32" s="4"/>
    </row>
    <row r="33" spans="1:1" s="11" customFormat="1" ht="19.899999999999999" customHeight="1" x14ac:dyDescent="0.25">
      <c r="A33" s="4"/>
    </row>
    <row r="34" spans="1:1" s="12" customFormat="1" ht="25.15" customHeight="1" x14ac:dyDescent="0.25">
      <c r="A34" s="5"/>
    </row>
    <row r="35" spans="1:1" s="12" customFormat="1" ht="25.15" customHeight="1" x14ac:dyDescent="0.25">
      <c r="A35" s="5"/>
    </row>
    <row r="36" spans="1:1" s="12" customFormat="1" ht="25.15" customHeight="1" x14ac:dyDescent="0.25">
      <c r="A36" s="5"/>
    </row>
    <row r="37" spans="1:1" s="12" customFormat="1" ht="25.15" customHeight="1" x14ac:dyDescent="0.25">
      <c r="A37" s="5"/>
    </row>
    <row r="38" spans="1:1" s="12" customFormat="1" ht="25.15" customHeight="1" x14ac:dyDescent="0.25">
      <c r="A38" s="5"/>
    </row>
    <row r="39" spans="1:1" s="12" customFormat="1" ht="25.15" customHeight="1" x14ac:dyDescent="0.25">
      <c r="A39" s="5"/>
    </row>
    <row r="40" spans="1:1" s="12" customFormat="1" ht="25.15" customHeight="1" x14ac:dyDescent="0.25">
      <c r="A40" s="5"/>
    </row>
    <row r="41" spans="1:1" s="12" customFormat="1" ht="25.15" customHeight="1" x14ac:dyDescent="0.25">
      <c r="A41" s="5"/>
    </row>
    <row r="42" spans="1:1" s="12" customFormat="1" ht="25.15" customHeight="1" x14ac:dyDescent="0.25">
      <c r="A42" s="5"/>
    </row>
    <row r="43" spans="1:1" s="12" customFormat="1" ht="25.15" customHeight="1" x14ac:dyDescent="0.25"/>
    <row r="44" spans="1:1" s="12" customFormat="1" ht="14.45" customHeight="1" x14ac:dyDescent="0.25"/>
    <row r="45" spans="1:1" s="58" customFormat="1" ht="20.100000000000001" customHeight="1" x14ac:dyDescent="0.25"/>
    <row r="46" spans="1:1" s="17" customFormat="1" ht="20.100000000000001" customHeight="1" x14ac:dyDescent="0.25"/>
    <row r="47" spans="1:1" s="11" customFormat="1" ht="10.15" customHeight="1" x14ac:dyDescent="0.25">
      <c r="A47" s="10"/>
    </row>
    <row r="48" spans="1:1" s="11" customFormat="1" ht="16.5" customHeight="1" x14ac:dyDescent="0.25">
      <c r="A48" s="1"/>
    </row>
    <row r="49" spans="1:1" s="11" customFormat="1" ht="10.15" customHeight="1" x14ac:dyDescent="0.25">
      <c r="A49" s="10"/>
    </row>
    <row r="50" spans="1:1" s="11" customFormat="1" ht="13.9" customHeight="1" x14ac:dyDescent="0.25">
      <c r="A50" s="2"/>
    </row>
    <row r="51" spans="1:1" s="11" customFormat="1" ht="10.15" customHeight="1" x14ac:dyDescent="0.25">
      <c r="A51" s="10"/>
    </row>
    <row r="52" spans="1:1" s="11" customFormat="1" ht="130.9" customHeight="1" x14ac:dyDescent="0.25">
      <c r="A52" s="4"/>
    </row>
    <row r="53" spans="1:1" s="11" customFormat="1" ht="19.899999999999999" customHeight="1" x14ac:dyDescent="0.25">
      <c r="A53" s="4"/>
    </row>
    <row r="54" spans="1:1" s="11" customFormat="1" ht="19.899999999999999" customHeight="1" x14ac:dyDescent="0.25">
      <c r="A54" s="4"/>
    </row>
    <row r="55" spans="1:1" s="11" customFormat="1" ht="19.899999999999999" customHeight="1" x14ac:dyDescent="0.25">
      <c r="A55" s="4"/>
    </row>
    <row r="56" spans="1:1" s="12" customFormat="1" ht="25.15" customHeight="1" x14ac:dyDescent="0.25">
      <c r="A56" s="5"/>
    </row>
    <row r="57" spans="1:1" s="12" customFormat="1" ht="25.15" customHeight="1" x14ac:dyDescent="0.25">
      <c r="A57" s="5"/>
    </row>
    <row r="58" spans="1:1" s="12" customFormat="1" ht="25.15" customHeight="1" x14ac:dyDescent="0.25">
      <c r="A58" s="5"/>
    </row>
    <row r="59" spans="1:1" s="12" customFormat="1" ht="25.15" customHeight="1" x14ac:dyDescent="0.25">
      <c r="A59" s="5"/>
    </row>
    <row r="60" spans="1:1" s="12" customFormat="1" ht="25.15" customHeight="1" x14ac:dyDescent="0.25">
      <c r="A60" s="5"/>
    </row>
    <row r="61" spans="1:1" s="12" customFormat="1" ht="25.15" customHeight="1" x14ac:dyDescent="0.25">
      <c r="A61" s="5"/>
    </row>
    <row r="62" spans="1:1" s="12" customFormat="1" ht="25.15" customHeight="1" x14ac:dyDescent="0.25">
      <c r="A62" s="5"/>
    </row>
    <row r="63" spans="1:1" s="12" customFormat="1" ht="25.15" customHeight="1" x14ac:dyDescent="0.25">
      <c r="A63" s="5"/>
    </row>
    <row r="64" spans="1:1" s="12" customFormat="1" ht="25.15" customHeight="1" x14ac:dyDescent="0.25">
      <c r="A64" s="5"/>
    </row>
    <row r="65" spans="1:1" s="12" customFormat="1" ht="25.15" customHeight="1" x14ac:dyDescent="0.25"/>
    <row r="66" spans="1:1" s="12" customFormat="1" ht="14.45" customHeight="1" x14ac:dyDescent="0.25"/>
    <row r="67" spans="1:1" s="58" customFormat="1" ht="20.100000000000001" customHeight="1" x14ac:dyDescent="0.25"/>
    <row r="68" spans="1:1" s="17" customFormat="1" ht="20.100000000000001" customHeight="1" x14ac:dyDescent="0.25"/>
    <row r="69" spans="1:1" s="11" customFormat="1" ht="10.15" customHeight="1" x14ac:dyDescent="0.25">
      <c r="A69" s="10"/>
    </row>
    <row r="70" spans="1:1" s="11" customFormat="1" ht="16.5" customHeight="1" x14ac:dyDescent="0.25">
      <c r="A70" s="1"/>
    </row>
    <row r="71" spans="1:1" s="11" customFormat="1" ht="10.15" customHeight="1" x14ac:dyDescent="0.25">
      <c r="A71" s="10"/>
    </row>
    <row r="72" spans="1:1" s="11" customFormat="1" ht="13.9" customHeight="1" x14ac:dyDescent="0.25">
      <c r="A72" s="2"/>
    </row>
    <row r="73" spans="1:1" s="11" customFormat="1" ht="10.15" customHeight="1" x14ac:dyDescent="0.25">
      <c r="A73" s="10"/>
    </row>
    <row r="74" spans="1:1" s="11" customFormat="1" ht="130.9" customHeight="1" x14ac:dyDescent="0.25">
      <c r="A74" s="4"/>
    </row>
    <row r="75" spans="1:1" s="11" customFormat="1" ht="19.899999999999999" customHeight="1" x14ac:dyDescent="0.25">
      <c r="A75" s="4"/>
    </row>
    <row r="76" spans="1:1" s="11" customFormat="1" ht="19.899999999999999" customHeight="1" x14ac:dyDescent="0.25">
      <c r="A76" s="4"/>
    </row>
    <row r="77" spans="1:1" s="11" customFormat="1" ht="19.899999999999999" customHeight="1" x14ac:dyDescent="0.25">
      <c r="A77" s="4"/>
    </row>
    <row r="78" spans="1:1" s="12" customFormat="1" ht="25.15" customHeight="1" x14ac:dyDescent="0.25">
      <c r="A78" s="5"/>
    </row>
    <row r="79" spans="1:1" s="12" customFormat="1" ht="25.15" customHeight="1" x14ac:dyDescent="0.25">
      <c r="A79" s="5"/>
    </row>
    <row r="80" spans="1:1" s="12" customFormat="1" ht="25.15" customHeight="1" x14ac:dyDescent="0.25">
      <c r="A80" s="5"/>
    </row>
    <row r="81" spans="1:1" s="12" customFormat="1" ht="25.15" customHeight="1" x14ac:dyDescent="0.25">
      <c r="A81" s="5"/>
    </row>
    <row r="82" spans="1:1" s="12" customFormat="1" ht="25.15" customHeight="1" x14ac:dyDescent="0.25">
      <c r="A82" s="5"/>
    </row>
    <row r="83" spans="1:1" s="12" customFormat="1" ht="25.15" customHeight="1" x14ac:dyDescent="0.25">
      <c r="A83" s="5"/>
    </row>
    <row r="84" spans="1:1" s="12" customFormat="1" ht="25.15" customHeight="1" x14ac:dyDescent="0.25">
      <c r="A84" s="5"/>
    </row>
    <row r="85" spans="1:1" s="12" customFormat="1" ht="25.15" customHeight="1" x14ac:dyDescent="0.25">
      <c r="A85" s="5"/>
    </row>
    <row r="86" spans="1:1" s="12" customFormat="1" ht="25.15" customHeight="1" x14ac:dyDescent="0.25">
      <c r="A86" s="5"/>
    </row>
    <row r="87" spans="1:1" s="12" customFormat="1" ht="25.15" customHeight="1" x14ac:dyDescent="0.25"/>
    <row r="88" spans="1:1" s="12" customFormat="1" ht="14.45" customHeight="1" x14ac:dyDescent="0.25"/>
    <row r="89" spans="1:1" s="58" customFormat="1" ht="20.100000000000001" customHeight="1" x14ac:dyDescent="0.25"/>
    <row r="90" spans="1:1" s="17" customFormat="1" ht="20.100000000000001" customHeight="1" x14ac:dyDescent="0.25"/>
    <row r="91" spans="1:1" s="11" customFormat="1" ht="10.15" customHeight="1" x14ac:dyDescent="0.25">
      <c r="A91" s="10"/>
    </row>
    <row r="92" spans="1:1" s="11" customFormat="1" ht="16.5" customHeight="1" x14ac:dyDescent="0.25">
      <c r="A92" s="1"/>
    </row>
    <row r="93" spans="1:1" s="11" customFormat="1" ht="10.15" customHeight="1" x14ac:dyDescent="0.25">
      <c r="A93" s="10"/>
    </row>
    <row r="94" spans="1:1" s="11" customFormat="1" ht="13.9" customHeight="1" x14ac:dyDescent="0.25">
      <c r="A94" s="2"/>
    </row>
    <row r="95" spans="1:1" s="11" customFormat="1" ht="10.15" customHeight="1" x14ac:dyDescent="0.25">
      <c r="A95" s="10"/>
    </row>
    <row r="96" spans="1:1" s="11" customFormat="1" ht="130.9" customHeight="1" x14ac:dyDescent="0.25">
      <c r="A96" s="4"/>
    </row>
    <row r="97" spans="1:1" s="11" customFormat="1" ht="19.899999999999999" customHeight="1" x14ac:dyDescent="0.25">
      <c r="A97" s="4"/>
    </row>
    <row r="98" spans="1:1" s="11" customFormat="1" ht="19.899999999999999" customHeight="1" x14ac:dyDescent="0.25">
      <c r="A98" s="4"/>
    </row>
    <row r="99" spans="1:1" s="11" customFormat="1" ht="19.899999999999999" customHeight="1" x14ac:dyDescent="0.25">
      <c r="A99" s="4"/>
    </row>
    <row r="100" spans="1:1" s="12" customFormat="1" ht="25.15" customHeight="1" x14ac:dyDescent="0.25">
      <c r="A100" s="5"/>
    </row>
    <row r="101" spans="1:1" s="12" customFormat="1" ht="25.15" customHeight="1" x14ac:dyDescent="0.25">
      <c r="A101" s="5"/>
    </row>
    <row r="102" spans="1:1" s="12" customFormat="1" ht="25.15" customHeight="1" x14ac:dyDescent="0.25">
      <c r="A102" s="5"/>
    </row>
    <row r="103" spans="1:1" s="12" customFormat="1" ht="25.15" customHeight="1" x14ac:dyDescent="0.25">
      <c r="A103" s="5"/>
    </row>
    <row r="104" spans="1:1" s="12" customFormat="1" ht="25.15" customHeight="1" x14ac:dyDescent="0.25">
      <c r="A104" s="5"/>
    </row>
    <row r="105" spans="1:1" s="12" customFormat="1" ht="25.15" customHeight="1" x14ac:dyDescent="0.25">
      <c r="A105" s="5"/>
    </row>
    <row r="106" spans="1:1" s="12" customFormat="1" ht="25.15" customHeight="1" x14ac:dyDescent="0.25">
      <c r="A106" s="5"/>
    </row>
    <row r="107" spans="1:1" s="12" customFormat="1" ht="25.15" customHeight="1" x14ac:dyDescent="0.25">
      <c r="A107" s="5"/>
    </row>
    <row r="108" spans="1:1" s="12" customFormat="1" ht="25.15" customHeight="1" x14ac:dyDescent="0.25">
      <c r="A108" s="5"/>
    </row>
    <row r="109" spans="1:1" s="12" customFormat="1" ht="25.15" customHeight="1" x14ac:dyDescent="0.25"/>
    <row r="110" spans="1:1" s="12" customFormat="1" ht="14.45" customHeight="1" x14ac:dyDescent="0.25"/>
    <row r="111" spans="1:1" s="58" customFormat="1" ht="20.100000000000001" customHeight="1" x14ac:dyDescent="0.25"/>
    <row r="112" spans="1:1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</sheetData>
  <sortState xmlns:xlrd2="http://schemas.microsoft.com/office/spreadsheetml/2017/richdata2" ref="A10:M21">
    <sortCondition descending="1" ref="M10:M21"/>
  </sortState>
  <mergeCells count="44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23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2025-01-03T14:54:38Z</dcterms:modified>
</cp:coreProperties>
</file>