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\Desktop\Bodovne liste 2024\"/>
    </mc:Choice>
  </mc:AlternateContent>
  <xr:revisionPtr revIDLastSave="0" documentId="8_{A7C1BFDE-3AB2-4964-BA07-F3B34D027B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astavnici i saradnici" sheetId="2" r:id="rId1"/>
  </sheets>
  <definedNames>
    <definedName name="_xlnm.Print_Area" localSheetId="0">'Nastavnici i saradnici'!$A$1:$AX$31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  <c r="H26" i="2"/>
  <c r="H14" i="2"/>
  <c r="H21" i="2"/>
  <c r="Z10" i="2" l="1"/>
  <c r="H18" i="2"/>
  <c r="AM6" i="2"/>
  <c r="AK6" i="2"/>
  <c r="AI6" i="2"/>
  <c r="Z19" i="2" l="1"/>
  <c r="H16" i="2"/>
  <c r="H23" i="2"/>
  <c r="H20" i="2"/>
  <c r="Z18" i="2"/>
  <c r="Z17" i="2"/>
  <c r="Z16" i="2"/>
  <c r="Z14" i="2"/>
  <c r="Z13" i="2"/>
  <c r="Z12" i="2"/>
  <c r="Z11" i="2"/>
  <c r="AC18" i="2"/>
  <c r="X18" i="2"/>
  <c r="V18" i="2"/>
  <c r="T18" i="2"/>
  <c r="R18" i="2"/>
  <c r="AC17" i="2"/>
  <c r="AC26" i="2" s="1"/>
  <c r="X17" i="2"/>
  <c r="V17" i="2"/>
  <c r="V26" i="2" s="1"/>
  <c r="T17" i="2"/>
  <c r="R17" i="2"/>
  <c r="R26" i="2" s="1"/>
  <c r="AC16" i="2"/>
  <c r="AC25" i="2" s="1"/>
  <c r="X16" i="2"/>
  <c r="V16" i="2"/>
  <c r="V25" i="2" s="1"/>
  <c r="T16" i="2"/>
  <c r="R16" i="2"/>
  <c r="R25" i="2" s="1"/>
  <c r="AC14" i="2"/>
  <c r="AC23" i="2" s="1"/>
  <c r="X14" i="2"/>
  <c r="V14" i="2"/>
  <c r="T14" i="2"/>
  <c r="R14" i="2"/>
  <c r="R23" i="2" s="1"/>
  <c r="AC13" i="2"/>
  <c r="AC22" i="2" s="1"/>
  <c r="X13" i="2"/>
  <c r="V13" i="2"/>
  <c r="V22" i="2" s="1"/>
  <c r="T13" i="2"/>
  <c r="R13" i="2"/>
  <c r="R22" i="2" s="1"/>
  <c r="AC12" i="2"/>
  <c r="AC21" i="2" s="1"/>
  <c r="X12" i="2"/>
  <c r="V12" i="2"/>
  <c r="V21" i="2" s="1"/>
  <c r="T12" i="2"/>
  <c r="R12" i="2"/>
  <c r="R21" i="2" s="1"/>
  <c r="AC11" i="2"/>
  <c r="AC20" i="2" s="1"/>
  <c r="X11" i="2"/>
  <c r="X20" i="2" s="1"/>
  <c r="V11" i="2"/>
  <c r="V20" i="2" s="1"/>
  <c r="T11" i="2"/>
  <c r="R11" i="2"/>
  <c r="R20" i="2" s="1"/>
  <c r="AC10" i="2"/>
  <c r="AC19" i="2" s="1"/>
  <c r="X10" i="2"/>
  <c r="X19" i="2" s="1"/>
  <c r="V10" i="2"/>
  <c r="T10" i="2"/>
  <c r="R10" i="2"/>
  <c r="R19" i="2" s="1"/>
  <c r="AS6" i="2"/>
  <c r="AO6" i="2"/>
  <c r="C16" i="2" l="1"/>
  <c r="T22" i="2"/>
  <c r="C22" i="2" s="1"/>
  <c r="I22" i="2" s="1"/>
  <c r="E17" i="2"/>
  <c r="X25" i="2"/>
  <c r="C12" i="2"/>
  <c r="F23" i="2"/>
  <c r="Z23" i="2"/>
  <c r="T19" i="2"/>
  <c r="E10" i="2"/>
  <c r="I10" i="2" s="1"/>
  <c r="X21" i="2"/>
  <c r="T23" i="2"/>
  <c r="C23" i="2" s="1"/>
  <c r="E20" i="2"/>
  <c r="X26" i="2"/>
  <c r="F19" i="2"/>
  <c r="Z20" i="2"/>
  <c r="F20" i="2" s="1"/>
  <c r="I20" i="2" s="1"/>
  <c r="F17" i="2"/>
  <c r="Z25" i="2"/>
  <c r="D22" i="2"/>
  <c r="V19" i="2"/>
  <c r="C19" i="2"/>
  <c r="I19" i="2" s="1"/>
  <c r="T20" i="2"/>
  <c r="E16" i="2"/>
  <c r="X22" i="2"/>
  <c r="V23" i="2"/>
  <c r="D23" i="2" s="1"/>
  <c r="C17" i="2"/>
  <c r="T25" i="2"/>
  <c r="B21" i="2"/>
  <c r="G21" i="2"/>
  <c r="E12" i="2"/>
  <c r="F10" i="2"/>
  <c r="Z21" i="2"/>
  <c r="Z26" i="2"/>
  <c r="F11" i="2"/>
  <c r="E11" i="2"/>
  <c r="C10" i="2"/>
  <c r="T21" i="2"/>
  <c r="B25" i="2"/>
  <c r="X23" i="2"/>
  <c r="E23" i="2" s="1"/>
  <c r="C20" i="2"/>
  <c r="T26" i="2"/>
  <c r="F16" i="2"/>
  <c r="Z22" i="2"/>
  <c r="F22" i="2" s="1"/>
  <c r="F12" i="2"/>
  <c r="AA18" i="2"/>
  <c r="AA14" i="2"/>
  <c r="AA11" i="2"/>
  <c r="AA17" i="2"/>
  <c r="AA16" i="2"/>
  <c r="AA13" i="2"/>
  <c r="AA10" i="2"/>
  <c r="AA12" i="2"/>
  <c r="X15" i="2"/>
  <c r="X24" i="2" s="1"/>
  <c r="AC15" i="2"/>
  <c r="AC24" i="2" s="1"/>
  <c r="R15" i="2"/>
  <c r="R24" i="2" s="1"/>
  <c r="B24" i="2" s="1"/>
  <c r="T15" i="2"/>
  <c r="Z15" i="2"/>
  <c r="V15" i="2"/>
  <c r="V24" i="2" s="1"/>
  <c r="D24" i="2" s="1"/>
  <c r="I23" i="2" l="1"/>
  <c r="I16" i="2"/>
  <c r="D15" i="2"/>
  <c r="E15" i="2"/>
  <c r="I17" i="2"/>
  <c r="B26" i="2"/>
  <c r="F25" i="2"/>
  <c r="E13" i="2"/>
  <c r="C14" i="2"/>
  <c r="E25" i="2"/>
  <c r="AA23" i="2"/>
  <c r="D26" i="2"/>
  <c r="G26" i="2"/>
  <c r="I11" i="2"/>
  <c r="F21" i="2"/>
  <c r="F15" i="2"/>
  <c r="AA25" i="2"/>
  <c r="F18" i="2"/>
  <c r="Z24" i="2"/>
  <c r="F24" i="2" s="1"/>
  <c r="E26" i="2"/>
  <c r="C21" i="2"/>
  <c r="AA22" i="2"/>
  <c r="AA26" i="2"/>
  <c r="AA21" i="2"/>
  <c r="E24" i="2"/>
  <c r="AA20" i="2"/>
  <c r="F13" i="2"/>
  <c r="C25" i="2"/>
  <c r="AA19" i="2"/>
  <c r="C18" i="2"/>
  <c r="I18" i="2" s="1"/>
  <c r="T24" i="2"/>
  <c r="C24" i="2" s="1"/>
  <c r="F14" i="2"/>
  <c r="E21" i="2"/>
  <c r="C13" i="2"/>
  <c r="I12" i="2"/>
  <c r="AA15" i="2"/>
  <c r="AL11" i="2"/>
  <c r="AM11" i="2" s="1"/>
  <c r="AT11" i="2"/>
  <c r="AU11" i="2"/>
  <c r="AN11" i="2"/>
  <c r="AO11" i="2" s="1"/>
  <c r="AV11" i="2"/>
  <c r="AF11" i="2"/>
  <c r="AW11" i="2"/>
  <c r="AG11" i="2"/>
  <c r="AP11" i="2"/>
  <c r="AX11" i="2"/>
  <c r="AH11" i="2"/>
  <c r="AI11" i="2" s="1"/>
  <c r="AQ11" i="2"/>
  <c r="AS11" i="2"/>
  <c r="AJ11" i="2"/>
  <c r="AK11" i="2" s="1"/>
  <c r="AR11" i="2"/>
  <c r="AU12" i="2"/>
  <c r="AW12" i="2"/>
  <c r="AQ12" i="2"/>
  <c r="AS12" i="2"/>
  <c r="AS16" i="2" s="1"/>
  <c r="AS20" i="2" s="1"/>
  <c r="AL17" i="2"/>
  <c r="AV17" i="2"/>
  <c r="AX17" i="2"/>
  <c r="AN17" i="2"/>
  <c r="AW17" i="2"/>
  <c r="AP17" i="2"/>
  <c r="AF17" i="2"/>
  <c r="AQ17" i="2"/>
  <c r="AG17" i="2"/>
  <c r="AR17" i="2"/>
  <c r="AH17" i="2"/>
  <c r="AU17" i="2"/>
  <c r="AJ17" i="2"/>
  <c r="AT17" i="2"/>
  <c r="AQ18" i="2"/>
  <c r="AL16" i="2"/>
  <c r="AV16" i="2"/>
  <c r="AX16" i="2"/>
  <c r="AN16" i="2"/>
  <c r="AW16" i="2"/>
  <c r="AP16" i="2"/>
  <c r="AQ16" i="2"/>
  <c r="AF16" i="2"/>
  <c r="AR16" i="2"/>
  <c r="AG16" i="2"/>
  <c r="AJ16" i="2"/>
  <c r="AH16" i="2"/>
  <c r="AT16" i="2"/>
  <c r="AU16" i="2"/>
  <c r="AF10" i="2"/>
  <c r="I21" i="2" l="1"/>
  <c r="AF18" i="2"/>
  <c r="I15" i="2"/>
  <c r="AG12" i="2"/>
  <c r="AN12" i="2"/>
  <c r="AO12" i="2" s="1"/>
  <c r="AR12" i="2"/>
  <c r="AX12" i="2"/>
  <c r="AV12" i="2"/>
  <c r="I13" i="2"/>
  <c r="I14" i="2"/>
  <c r="AH12" i="2"/>
  <c r="AI12" i="2" s="1"/>
  <c r="AJ12" i="2"/>
  <c r="AK12" i="2" s="1"/>
  <c r="AT12" i="2"/>
  <c r="AF12" i="2"/>
  <c r="AP12" i="2"/>
  <c r="AL12" i="2"/>
  <c r="AM12" i="2" s="1"/>
  <c r="AM16" i="2" s="1"/>
  <c r="AM20" i="2" s="1"/>
  <c r="I24" i="2"/>
  <c r="I25" i="2"/>
  <c r="AP25" i="2" s="1"/>
  <c r="AL22" i="2"/>
  <c r="AW22" i="2"/>
  <c r="AQ22" i="2"/>
  <c r="AP22" i="2"/>
  <c r="AG22" i="2"/>
  <c r="AT22" i="2"/>
  <c r="AF22" i="2"/>
  <c r="AR22" i="2"/>
  <c r="AJ22" i="2"/>
  <c r="AV22" i="2"/>
  <c r="AH22" i="2"/>
  <c r="AU22" i="2"/>
  <c r="AN22" i="2"/>
  <c r="AX22" i="2"/>
  <c r="AL21" i="2"/>
  <c r="AW21" i="2"/>
  <c r="AQ21" i="2"/>
  <c r="AP21" i="2"/>
  <c r="AG21" i="2"/>
  <c r="AT21" i="2"/>
  <c r="AF21" i="2"/>
  <c r="AR21" i="2"/>
  <c r="AJ21" i="2"/>
  <c r="AV21" i="2"/>
  <c r="AH21" i="2"/>
  <c r="AX21" i="2"/>
  <c r="AU21" i="2"/>
  <c r="AN21" i="2"/>
  <c r="C26" i="2"/>
  <c r="AL19" i="2"/>
  <c r="AW19" i="2"/>
  <c r="AQ19" i="2"/>
  <c r="AP19" i="2"/>
  <c r="AG19" i="2"/>
  <c r="AT19" i="2"/>
  <c r="AF19" i="2"/>
  <c r="AR19" i="2"/>
  <c r="AJ19" i="2"/>
  <c r="AV19" i="2"/>
  <c r="AH19" i="2"/>
  <c r="AU19" i="2"/>
  <c r="AN19" i="2"/>
  <c r="AX19" i="2"/>
  <c r="AW25" i="2"/>
  <c r="AQ25" i="2"/>
  <c r="AT25" i="2"/>
  <c r="AF25" i="2"/>
  <c r="AV25" i="2"/>
  <c r="AH25" i="2"/>
  <c r="AX25" i="2"/>
  <c r="AF23" i="2"/>
  <c r="AR23" i="2"/>
  <c r="AJ23" i="2"/>
  <c r="AV23" i="2"/>
  <c r="AH23" i="2"/>
  <c r="AU23" i="2"/>
  <c r="AN23" i="2"/>
  <c r="AX23" i="2"/>
  <c r="AL23" i="2"/>
  <c r="AW23" i="2"/>
  <c r="AQ23" i="2"/>
  <c r="AP23" i="2"/>
  <c r="AG23" i="2"/>
  <c r="AT23" i="2"/>
  <c r="F26" i="2"/>
  <c r="I26" i="2" s="1"/>
  <c r="AV26" i="2" s="1"/>
  <c r="AG20" i="2"/>
  <c r="AT20" i="2"/>
  <c r="AH20" i="2"/>
  <c r="AU20" i="2"/>
  <c r="AJ20" i="2"/>
  <c r="AV20" i="2"/>
  <c r="AL20" i="2"/>
  <c r="AW20" i="2"/>
  <c r="AN20" i="2"/>
  <c r="AX20" i="2"/>
  <c r="AP20" i="2"/>
  <c r="AQ20" i="2"/>
  <c r="AF20" i="2"/>
  <c r="AR20" i="2"/>
  <c r="AA24" i="2"/>
  <c r="AJ18" i="2"/>
  <c r="AH18" i="2"/>
  <c r="AP18" i="2"/>
  <c r="AX18" i="2"/>
  <c r="AL18" i="2"/>
  <c r="AV18" i="2"/>
  <c r="AN18" i="2"/>
  <c r="AR18" i="2"/>
  <c r="AT18" i="2"/>
  <c r="AW18" i="2"/>
  <c r="AG18" i="2"/>
  <c r="AU18" i="2"/>
  <c r="AL10" i="2"/>
  <c r="AM10" i="2" s="1"/>
  <c r="AW10" i="2"/>
  <c r="AP10" i="2"/>
  <c r="AU10" i="2"/>
  <c r="AS10" i="2"/>
  <c r="AX10" i="2"/>
  <c r="AG10" i="2"/>
  <c r="AQ10" i="2"/>
  <c r="AR10" i="2"/>
  <c r="AT10" i="2"/>
  <c r="AO16" i="2"/>
  <c r="AS15" i="2"/>
  <c r="AJ15" i="2"/>
  <c r="AK15" i="2" s="1"/>
  <c r="AU15" i="2"/>
  <c r="AW15" i="2"/>
  <c r="AH15" i="2"/>
  <c r="AI15" i="2" s="1"/>
  <c r="AL15" i="2"/>
  <c r="AM15" i="2" s="1"/>
  <c r="AV15" i="2"/>
  <c r="AN15" i="2"/>
  <c r="AO15" i="2" s="1"/>
  <c r="AX15" i="2"/>
  <c r="AT15" i="2"/>
  <c r="AP15" i="2"/>
  <c r="AF15" i="2"/>
  <c r="AQ15" i="2"/>
  <c r="AG15" i="2"/>
  <c r="AR15" i="2"/>
  <c r="AH10" i="2"/>
  <c r="AI10" i="2" s="1"/>
  <c r="AV10" i="2"/>
  <c r="AI16" i="2"/>
  <c r="AI20" i="2" s="1"/>
  <c r="AK16" i="2"/>
  <c r="AJ10" i="2"/>
  <c r="AK10" i="2" s="1"/>
  <c r="AN10" i="2"/>
  <c r="AO10" i="2" s="1"/>
  <c r="AQ26" i="2" l="1"/>
  <c r="AN26" i="2"/>
  <c r="AJ26" i="2"/>
  <c r="AT26" i="2"/>
  <c r="AU26" i="2"/>
  <c r="AN25" i="2"/>
  <c r="AJ25" i="2"/>
  <c r="AG25" i="2"/>
  <c r="AL25" i="2"/>
  <c r="AG26" i="2"/>
  <c r="AL26" i="2"/>
  <c r="AH26" i="2"/>
  <c r="AF26" i="2"/>
  <c r="AU13" i="2"/>
  <c r="AW13" i="2"/>
  <c r="AX13" i="2"/>
  <c r="AL13" i="2"/>
  <c r="AM13" i="2" s="1"/>
  <c r="AM17" i="2" s="1"/>
  <c r="AM21" i="2" s="1"/>
  <c r="AM25" i="2" s="1"/>
  <c r="AV13" i="2"/>
  <c r="AH13" i="2"/>
  <c r="AI13" i="2" s="1"/>
  <c r="AI17" i="2" s="1"/>
  <c r="AI21" i="2" s="1"/>
  <c r="AI25" i="2" s="1"/>
  <c r="AS13" i="2"/>
  <c r="AS17" i="2" s="1"/>
  <c r="AS21" i="2" s="1"/>
  <c r="AS25" i="2" s="1"/>
  <c r="AN13" i="2"/>
  <c r="AO13" i="2" s="1"/>
  <c r="AO17" i="2" s="1"/>
  <c r="AO21" i="2" s="1"/>
  <c r="AR13" i="2"/>
  <c r="AJ13" i="2"/>
  <c r="AK13" i="2" s="1"/>
  <c r="AK17" i="2" s="1"/>
  <c r="AK21" i="2" s="1"/>
  <c r="AK25" i="2" s="1"/>
  <c r="AG13" i="2"/>
  <c r="AT13" i="2"/>
  <c r="AF13" i="2"/>
  <c r="AP13" i="2"/>
  <c r="AQ13" i="2"/>
  <c r="AW26" i="2"/>
  <c r="AR26" i="2"/>
  <c r="AH14" i="2"/>
  <c r="AI14" i="2" s="1"/>
  <c r="AI18" i="2" s="1"/>
  <c r="AI22" i="2" s="1"/>
  <c r="AI26" i="2" s="1"/>
  <c r="AU14" i="2"/>
  <c r="AW14" i="2"/>
  <c r="AF14" i="2"/>
  <c r="AL14" i="2"/>
  <c r="AX14" i="2"/>
  <c r="AN14" i="2"/>
  <c r="AO14" i="2" s="1"/>
  <c r="AO18" i="2" s="1"/>
  <c r="AO22" i="2" s="1"/>
  <c r="AO26" i="2" s="1"/>
  <c r="AT14" i="2"/>
  <c r="AG14" i="2"/>
  <c r="AP14" i="2"/>
  <c r="AR14" i="2"/>
  <c r="AV14" i="2"/>
  <c r="AJ14" i="2"/>
  <c r="AK14" i="2" s="1"/>
  <c r="AK18" i="2" s="1"/>
  <c r="AK22" i="2" s="1"/>
  <c r="AK26" i="2" s="1"/>
  <c r="AQ14" i="2"/>
  <c r="AS14" i="2"/>
  <c r="AS18" i="2" s="1"/>
  <c r="AS22" i="2" s="1"/>
  <c r="AS26" i="2" s="1"/>
  <c r="AM14" i="2"/>
  <c r="AM18" i="2" s="1"/>
  <c r="AM22" i="2" s="1"/>
  <c r="AM26" i="2" s="1"/>
  <c r="AU25" i="2"/>
  <c r="AR25" i="2"/>
  <c r="AP26" i="2"/>
  <c r="AX26" i="2"/>
  <c r="AL24" i="2"/>
  <c r="AM24" i="2" s="1"/>
  <c r="AW24" i="2"/>
  <c r="AX24" i="2"/>
  <c r="AP24" i="2"/>
  <c r="AG24" i="2"/>
  <c r="AJ24" i="2"/>
  <c r="AF24" i="2"/>
  <c r="AR24" i="2"/>
  <c r="AN24" i="2"/>
  <c r="AQ24" i="2"/>
  <c r="AH24" i="2"/>
  <c r="AI24" i="2" s="1"/>
  <c r="AU24" i="2"/>
  <c r="AT24" i="2"/>
  <c r="AV24" i="2"/>
  <c r="AS24" i="2"/>
  <c r="AK20" i="2"/>
  <c r="AK24" i="2" s="1"/>
  <c r="AO20" i="2"/>
  <c r="AO19" i="2"/>
  <c r="AO23" i="2" s="1"/>
  <c r="AM19" i="2"/>
  <c r="AM23" i="2" s="1"/>
  <c r="AK19" i="2"/>
  <c r="AK23" i="2" s="1"/>
  <c r="AS19" i="2"/>
  <c r="AS23" i="2" s="1"/>
  <c r="AI19" i="2"/>
  <c r="AI23" i="2" s="1"/>
  <c r="AO24" i="2" l="1"/>
  <c r="AO25" i="2"/>
</calcChain>
</file>

<file path=xl/sharedStrings.xml><?xml version="1.0" encoding="utf-8"?>
<sst xmlns="http://schemas.openxmlformats.org/spreadsheetml/2006/main" count="79" uniqueCount="74">
  <si>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</si>
  <si>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</si>
  <si>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</si>
  <si>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</si>
  <si>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</si>
  <si>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</si>
  <si>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</si>
  <si>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</si>
  <si>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</si>
  <si>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</si>
  <si>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</si>
  <si>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</si>
  <si>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</si>
  <si>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</si>
  <si>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</si>
  <si>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</si>
  <si>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</si>
  <si>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</si>
  <si>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</si>
  <si>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</si>
  <si>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</si>
  <si>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</si>
  <si>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</si>
  <si>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</si>
  <si>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</si>
  <si>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</si>
  <si>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</si>
  <si>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</si>
  <si>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</si>
  <si>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</si>
  <si>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</si>
  <si>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</si>
  <si>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</si>
  <si>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</si>
  <si>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dop</t>
  </si>
  <si>
    <t>prav</t>
  </si>
  <si>
    <t>bor</t>
  </si>
  <si>
    <t xml:space="preserve">(1) a) </t>
  </si>
  <si>
    <t>(1) b)</t>
  </si>
  <si>
    <t>0-36</t>
  </si>
  <si>
    <t>0-9</t>
  </si>
  <si>
    <t>0-6</t>
  </si>
  <si>
    <t>X-VII</t>
  </si>
  <si>
    <t>VI-III</t>
  </si>
  <si>
    <t>na</t>
  </si>
  <si>
    <t>dod u</t>
  </si>
  <si>
    <t>prip</t>
  </si>
  <si>
    <t>Dopunska prava boraca-branitelja BiH i članova njihovih porodica</t>
  </si>
  <si>
    <t>Bodovna rang-lista radnika za obavljanje drugih poslova u ustanovi</t>
  </si>
  <si>
    <t>stav (5)</t>
  </si>
  <si>
    <t>stav (6)</t>
  </si>
  <si>
    <t>6.</t>
  </si>
  <si>
    <t>Zbir max 30 osim (1) d)</t>
  </si>
  <si>
    <t>Broj 12 – Strana 86                SLUŽBENE NOVINE KANTONA SARAJEVO               Četvrtak, 24.3.2022.</t>
  </si>
  <si>
    <t>Ustanova: JU OŠ "MEHMEDALIJA MAK DIZDAR"                           Radno mjesto: RADNIK NA ODRŽAVANJU HIGIJENE a)24</t>
  </si>
  <si>
    <t>MAJSTORIĆ MIRZETA</t>
  </si>
  <si>
    <t>ĆOSIĆ SELMA</t>
  </si>
  <si>
    <t>HALILOVIĆ AHMEDINA</t>
  </si>
  <si>
    <t>POTUR ARIFA</t>
  </si>
  <si>
    <t>AGIĆ SIFA</t>
  </si>
  <si>
    <t>ĐOZO SELIMA</t>
  </si>
  <si>
    <t>ŠEČIĆ ANISA</t>
  </si>
  <si>
    <t>SALIĆ SELMA</t>
  </si>
  <si>
    <t>KARIĆ JASNA</t>
  </si>
  <si>
    <t>TUTUNDŽIĆ ARMINA</t>
  </si>
  <si>
    <t>TABAKOVIĆ SANELA</t>
  </si>
  <si>
    <t>HUSEJNĆEHAJIĆ HASRETA</t>
  </si>
  <si>
    <t>ĆEFERIN MAJSTORIĆ SANDRA</t>
  </si>
  <si>
    <t>MACIĆ SANELA</t>
  </si>
  <si>
    <t>PIPLAŠ MIRSADA</t>
  </si>
  <si>
    <t>DUVNJAK MEDINA</t>
  </si>
  <si>
    <t>KLICO MUJESIRA</t>
  </si>
  <si>
    <t>Kandidat čija prijava nije uzeta u razmatranje:REDŽO ALVIRA-neodgovarajuća saglasnost o dostavljanju odluka elektronskom poštom</t>
  </si>
  <si>
    <t>Predsjednik Komisije: Sabina Aljić             član Komisije: Larisa Jahić     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</si>
</sst>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0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2" fontId="24" fillId="2" borderId="0" xfId="0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wrapText="1"/>
    </xf>
    <xf numFmtId="2" fontId="25" fillId="3" borderId="0" xfId="0" applyNumberFormat="1" applyFont="1" applyFill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7" borderId="0" xfId="0" applyNumberFormat="1" applyFont="1" applyFill="1" applyAlignment="1">
      <alignment horizontal="center" vertical="center" wrapText="1"/>
    </xf>
    <xf numFmtId="2" fontId="19" fillId="17" borderId="0" xfId="0" applyNumberFormat="1" applyFont="1" applyFill="1" applyAlignment="1">
      <alignment horizontal="center" vertical="center"/>
    </xf>
    <xf numFmtId="2" fontId="19" fillId="17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29" fillId="2" borderId="1" xfId="1" applyFont="1" applyFill="1" applyBorder="1" applyAlignment="1">
      <alignment horizontal="left" vertical="center" wrapText="1"/>
    </xf>
    <xf numFmtId="2" fontId="30" fillId="16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6" xfId="0" applyFont="1" applyFill="1" applyBorder="1" applyAlignment="1">
      <alignment horizontal="center" vertical="top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31" fillId="0" borderId="0" xfId="0" applyFont="1" applyAlignment="1">
      <alignment horizontal="center" vertical="center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6" fillId="0" borderId="0" xfId="0" applyFont="1" applyAlignment="1">
      <alignment horizontal="center" vertical="center" textRotation="180"/>
    </xf>
    <xf numFmtId="0" fontId="24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24" fillId="0" borderId="2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15" fillId="3" borderId="0" xfId="0" applyFont="1" applyFill="1" applyAlignment="1">
      <alignment horizontal="center" wrapText="1"/>
    </xf>
    <xf numFmtId="0" fontId="18" fillId="17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horizontal="center" vertical="top" wrapText="1"/>
    </xf>
    <xf numFmtId="1" fontId="7" fillId="2" borderId="1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29"/>
  <sheetViews>
    <sheetView tabSelected="1" view="pageLayout" topLeftCell="A2" zoomScaleNormal="80" zoomScaleSheetLayoutView="80" workbookViewId="0">
      <selection activeCell="E30" sqref="E30"/>
    </sheetView>
  </sheetViews>
  <sheetFormatPr defaultColWidth="9.140625" defaultRowHeight="15" x14ac:dyDescent="0.25"/>
  <cols>
    <col min="1" max="1" width="51.5703125" style="13" customWidth="1"/>
    <col min="2" max="6" width="7.7109375" style="13" customWidth="1"/>
    <col min="7" max="7" width="16.7109375" style="13" customWidth="1"/>
    <col min="8" max="8" width="10.7109375" style="13" customWidth="1"/>
    <col min="9" max="9" width="10.28515625" style="14" customWidth="1"/>
    <col min="10" max="10" width="9" style="14" customWidth="1"/>
    <col min="11" max="11" width="1.7109375" style="14" customWidth="1"/>
    <col min="12" max="12" width="3.28515625" style="14" customWidth="1"/>
    <col min="13" max="13" width="2" style="14" customWidth="1"/>
    <col min="14" max="14" width="28.85546875" style="15" customWidth="1"/>
    <col min="15" max="15" width="22.140625" style="15" customWidth="1"/>
    <col min="16" max="16" width="12.28515625" style="15" customWidth="1"/>
    <col min="17" max="17" width="2.7109375" style="15" customWidth="1"/>
    <col min="18" max="18" width="7.28515625" style="15" bestFit="1" customWidth="1"/>
    <col min="19" max="19" width="3.42578125" style="15" customWidth="1"/>
    <col min="20" max="20" width="6" style="15" bestFit="1" customWidth="1"/>
    <col min="21" max="21" width="3.7109375" style="15" customWidth="1"/>
    <col min="22" max="22" width="6" style="15" bestFit="1" customWidth="1"/>
    <col min="23" max="23" width="3.140625" style="15" customWidth="1"/>
    <col min="24" max="24" width="6" style="15" bestFit="1" customWidth="1"/>
    <col min="25" max="25" width="4" style="15" customWidth="1"/>
    <col min="26" max="26" width="4.85546875" style="15" bestFit="1" customWidth="1"/>
    <col min="27" max="27" width="8.140625" style="75" customWidth="1"/>
    <col min="28" max="28" width="3.7109375" style="15" customWidth="1"/>
    <col min="29" max="29" width="7" style="15" customWidth="1"/>
    <col min="30" max="30" width="8.140625" style="24" customWidth="1"/>
    <col min="31" max="31" width="5.7109375" style="24" customWidth="1"/>
    <col min="32" max="32" width="6.140625" style="33" customWidth="1"/>
    <col min="33" max="33" width="5.7109375" style="33" customWidth="1"/>
    <col min="34" max="34" width="4.5703125" style="33" bestFit="1" customWidth="1"/>
    <col min="35" max="35" width="5.42578125" style="33" bestFit="1" customWidth="1"/>
    <col min="36" max="36" width="4.5703125" style="33" bestFit="1" customWidth="1"/>
    <col min="37" max="37" width="4.7109375" style="33" bestFit="1" customWidth="1"/>
    <col min="38" max="38" width="4.5703125" style="33" bestFit="1" customWidth="1"/>
    <col min="39" max="39" width="5.85546875" style="33" customWidth="1"/>
    <col min="40" max="47" width="5.7109375" style="33" customWidth="1"/>
    <col min="48" max="48" width="5.28515625" style="33" bestFit="1" customWidth="1"/>
    <col min="49" max="49" width="5.140625" style="33" bestFit="1" customWidth="1"/>
    <col min="50" max="50" width="7.42578125" style="33" customWidth="1"/>
    <col min="51" max="51" width="4.7109375" style="13" customWidth="1"/>
    <col min="52" max="16384" width="9.140625" style="13"/>
  </cols>
  <sheetData>
    <row r="1" spans="1:51" s="11" customFormat="1" ht="10.15" customHeight="1" x14ac:dyDescent="0.25">
      <c r="I1" s="8"/>
      <c r="J1" s="8"/>
      <c r="K1" s="8"/>
      <c r="L1" s="118" t="s">
        <v>53</v>
      </c>
      <c r="M1" s="21"/>
      <c r="N1" s="109" t="s">
        <v>25</v>
      </c>
      <c r="O1" s="109" t="s">
        <v>26</v>
      </c>
      <c r="P1" s="109" t="s">
        <v>27</v>
      </c>
      <c r="Q1" s="26"/>
      <c r="R1" s="122" t="s">
        <v>7</v>
      </c>
      <c r="S1" s="122"/>
      <c r="T1" s="122"/>
      <c r="U1" s="122"/>
      <c r="V1" s="122"/>
      <c r="W1" s="122"/>
      <c r="X1" s="122"/>
      <c r="Y1" s="122"/>
      <c r="Z1" s="122"/>
      <c r="AA1" s="122"/>
      <c r="AB1" s="136" t="s">
        <v>8</v>
      </c>
      <c r="AC1" s="136"/>
      <c r="AD1" s="124" t="s">
        <v>24</v>
      </c>
      <c r="AE1" s="54"/>
      <c r="AF1" s="32"/>
      <c r="AG1" s="32"/>
      <c r="AH1" s="112"/>
      <c r="AI1" s="112"/>
      <c r="AJ1" s="112"/>
      <c r="AK1" s="112"/>
      <c r="AL1" s="112"/>
      <c r="AM1" s="112"/>
      <c r="AN1" s="112"/>
      <c r="AO1" s="112"/>
      <c r="AP1" s="32"/>
      <c r="AQ1" s="32"/>
      <c r="AR1" s="32"/>
      <c r="AS1" s="32"/>
      <c r="AT1" s="32"/>
      <c r="AU1" s="32"/>
      <c r="AV1" s="36"/>
      <c r="AW1" s="36"/>
      <c r="AX1" s="36"/>
      <c r="AY1" s="10"/>
    </row>
    <row r="2" spans="1:51" s="11" customFormat="1" ht="16.5" customHeight="1" x14ac:dyDescent="0.25">
      <c r="A2" s="111" t="s">
        <v>48</v>
      </c>
      <c r="B2" s="111"/>
      <c r="C2" s="111"/>
      <c r="D2" s="111"/>
      <c r="E2" s="111"/>
      <c r="F2" s="111"/>
      <c r="G2" s="111"/>
      <c r="H2" s="111"/>
      <c r="I2" s="111"/>
      <c r="J2" s="111"/>
      <c r="K2" s="1"/>
      <c r="L2" s="118"/>
      <c r="M2" s="21"/>
      <c r="N2" s="110"/>
      <c r="O2" s="110"/>
      <c r="P2" s="110"/>
      <c r="Q2" s="26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36"/>
      <c r="AC2" s="136"/>
      <c r="AD2" s="124"/>
      <c r="AE2" s="54"/>
      <c r="AF2" s="138" t="s">
        <v>11</v>
      </c>
      <c r="AG2" s="137" t="s">
        <v>12</v>
      </c>
      <c r="AH2" s="123" t="s">
        <v>13</v>
      </c>
      <c r="AI2" s="123"/>
      <c r="AJ2" s="113" t="s">
        <v>14</v>
      </c>
      <c r="AK2" s="113"/>
      <c r="AL2" s="129" t="s">
        <v>15</v>
      </c>
      <c r="AM2" s="129"/>
      <c r="AN2" s="134" t="s">
        <v>16</v>
      </c>
      <c r="AO2" s="134"/>
      <c r="AP2" s="135" t="s">
        <v>17</v>
      </c>
      <c r="AQ2" s="133" t="s">
        <v>18</v>
      </c>
      <c r="AR2" s="130" t="s">
        <v>19</v>
      </c>
      <c r="AS2" s="45"/>
      <c r="AT2" s="131" t="s">
        <v>20</v>
      </c>
      <c r="AU2" s="132" t="s">
        <v>21</v>
      </c>
      <c r="AV2" s="125" t="s">
        <v>22</v>
      </c>
      <c r="AW2" s="125"/>
      <c r="AX2" s="125"/>
      <c r="AY2" s="1"/>
    </row>
    <row r="3" spans="1:51" s="11" customFormat="1" ht="10.15" customHeight="1" x14ac:dyDescent="0.25">
      <c r="A3" s="20"/>
      <c r="I3" s="8"/>
      <c r="J3" s="8"/>
      <c r="K3" s="8"/>
      <c r="L3" s="118"/>
      <c r="M3" s="21"/>
      <c r="N3" s="110"/>
      <c r="O3" s="110"/>
      <c r="P3" s="110"/>
      <c r="Q3" s="26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36"/>
      <c r="AC3" s="136"/>
      <c r="AD3" s="124"/>
      <c r="AE3" s="54"/>
      <c r="AF3" s="138"/>
      <c r="AG3" s="137"/>
      <c r="AH3" s="35">
        <v>1</v>
      </c>
      <c r="AI3" s="35" t="s">
        <v>40</v>
      </c>
      <c r="AJ3" s="35">
        <v>12</v>
      </c>
      <c r="AK3" s="48" t="s">
        <v>39</v>
      </c>
      <c r="AL3" s="35">
        <v>1</v>
      </c>
      <c r="AM3" s="35" t="s">
        <v>40</v>
      </c>
      <c r="AN3" s="35">
        <v>12</v>
      </c>
      <c r="AO3" s="48" t="s">
        <v>39</v>
      </c>
      <c r="AP3" s="135"/>
      <c r="AQ3" s="133"/>
      <c r="AR3" s="130"/>
      <c r="AS3" s="48" t="s">
        <v>41</v>
      </c>
      <c r="AT3" s="131"/>
      <c r="AU3" s="132"/>
      <c r="AV3" s="125"/>
      <c r="AW3" s="125"/>
      <c r="AX3" s="125"/>
      <c r="AY3" s="10"/>
    </row>
    <row r="4" spans="1:51" s="11" customFormat="1" ht="13.9" customHeight="1" x14ac:dyDescent="0.25">
      <c r="A4" s="62" t="s">
        <v>54</v>
      </c>
      <c r="B4" s="3"/>
      <c r="C4" s="3"/>
      <c r="D4" s="3"/>
      <c r="E4" s="3"/>
      <c r="F4" s="3"/>
      <c r="G4" s="3"/>
      <c r="H4" s="3"/>
      <c r="I4" s="3"/>
      <c r="J4" s="3"/>
      <c r="K4" s="2"/>
      <c r="L4" s="118"/>
      <c r="M4" s="21"/>
      <c r="N4" s="110"/>
      <c r="O4" s="110"/>
      <c r="P4" s="110"/>
      <c r="Q4" s="26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36"/>
      <c r="AC4" s="136"/>
      <c r="AD4" s="124"/>
      <c r="AE4" s="54"/>
      <c r="AF4" s="138"/>
      <c r="AG4" s="137"/>
      <c r="AH4" s="36"/>
      <c r="AI4" s="35">
        <v>0.3</v>
      </c>
      <c r="AJ4" s="36"/>
      <c r="AK4" s="35">
        <v>0.1</v>
      </c>
      <c r="AL4" s="36"/>
      <c r="AM4" s="35">
        <v>0.3</v>
      </c>
      <c r="AN4" s="36"/>
      <c r="AO4" s="35">
        <v>0.1</v>
      </c>
      <c r="AP4" s="135"/>
      <c r="AQ4" s="133"/>
      <c r="AR4" s="130"/>
      <c r="AS4" s="35">
        <v>0.3</v>
      </c>
      <c r="AT4" s="131"/>
      <c r="AU4" s="132"/>
      <c r="AV4" s="126" t="s">
        <v>42</v>
      </c>
      <c r="AW4" s="127" t="s">
        <v>43</v>
      </c>
      <c r="AX4" s="128" t="s">
        <v>23</v>
      </c>
      <c r="AY4" s="2"/>
    </row>
    <row r="5" spans="1:51" s="11" customFormat="1" ht="10.15" customHeight="1" x14ac:dyDescent="0.25">
      <c r="A5" s="3"/>
      <c r="I5" s="8"/>
      <c r="J5" s="8"/>
      <c r="K5" s="8"/>
      <c r="L5" s="118"/>
      <c r="M5" s="21"/>
      <c r="N5" s="110"/>
      <c r="O5" s="110"/>
      <c r="P5" s="110"/>
      <c r="Q5" s="26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36"/>
      <c r="AC5" s="136"/>
      <c r="AD5" s="124"/>
      <c r="AE5" s="54"/>
      <c r="AF5" s="138"/>
      <c r="AG5" s="137"/>
      <c r="AH5" s="36"/>
      <c r="AI5" s="55">
        <v>0</v>
      </c>
      <c r="AJ5" s="56"/>
      <c r="AK5" s="55">
        <v>0</v>
      </c>
      <c r="AL5" s="57"/>
      <c r="AM5" s="55">
        <v>0</v>
      </c>
      <c r="AN5" s="56"/>
      <c r="AO5" s="55">
        <v>0</v>
      </c>
      <c r="AP5" s="135"/>
      <c r="AQ5" s="133"/>
      <c r="AR5" s="130"/>
      <c r="AS5" s="55">
        <v>0</v>
      </c>
      <c r="AT5" s="131"/>
      <c r="AU5" s="132"/>
      <c r="AV5" s="126"/>
      <c r="AW5" s="127"/>
      <c r="AX5" s="128"/>
      <c r="AY5" s="10"/>
    </row>
    <row r="6" spans="1:51" s="11" customFormat="1" ht="130.9" customHeight="1" x14ac:dyDescent="0.25">
      <c r="A6" s="106" t="s">
        <v>0</v>
      </c>
      <c r="B6" s="119" t="s">
        <v>9</v>
      </c>
      <c r="C6" s="120"/>
      <c r="D6" s="120"/>
      <c r="E6" s="120"/>
      <c r="F6" s="121"/>
      <c r="G6" s="63" t="s">
        <v>10</v>
      </c>
      <c r="H6" s="63" t="s">
        <v>47</v>
      </c>
      <c r="I6" s="107" t="s">
        <v>1</v>
      </c>
      <c r="J6" s="107" t="s">
        <v>6</v>
      </c>
      <c r="K6" s="4"/>
      <c r="L6" s="118"/>
      <c r="M6" s="21"/>
      <c r="N6" s="110"/>
      <c r="O6" s="110"/>
      <c r="P6" s="110"/>
      <c r="Q6" s="26"/>
      <c r="R6" s="66" t="s">
        <v>37</v>
      </c>
      <c r="S6" s="54"/>
      <c r="T6" s="66" t="s">
        <v>38</v>
      </c>
      <c r="U6" s="54"/>
      <c r="V6" s="66" t="s">
        <v>29</v>
      </c>
      <c r="W6" s="54"/>
      <c r="X6" s="66" t="s">
        <v>32</v>
      </c>
      <c r="Y6" s="71"/>
      <c r="Z6" s="66" t="s">
        <v>51</v>
      </c>
      <c r="AA6" s="122" t="s">
        <v>52</v>
      </c>
      <c r="AB6" s="54"/>
      <c r="AC6" s="76" t="s">
        <v>33</v>
      </c>
      <c r="AD6" s="80"/>
      <c r="AE6" s="82"/>
      <c r="AF6" s="35">
        <v>50</v>
      </c>
      <c r="AG6" s="35">
        <v>35</v>
      </c>
      <c r="AH6" s="36">
        <v>27.5</v>
      </c>
      <c r="AI6" s="89">
        <f>AI4*AI5</f>
        <v>0</v>
      </c>
      <c r="AJ6" s="36">
        <v>23.5</v>
      </c>
      <c r="AK6" s="41">
        <f>AK4*AK5</f>
        <v>0</v>
      </c>
      <c r="AL6" s="36">
        <v>20.5</v>
      </c>
      <c r="AM6" s="88">
        <f>AM4*AM5</f>
        <v>0</v>
      </c>
      <c r="AN6" s="36">
        <v>16.399999999999999</v>
      </c>
      <c r="AO6" s="38">
        <f>AO4*AO5</f>
        <v>0</v>
      </c>
      <c r="AP6" s="35">
        <v>10</v>
      </c>
      <c r="AQ6" s="35">
        <v>5</v>
      </c>
      <c r="AR6" s="35">
        <v>3</v>
      </c>
      <c r="AS6" s="46">
        <f>AS4*AS5</f>
        <v>0</v>
      </c>
      <c r="AT6" s="35">
        <v>2</v>
      </c>
      <c r="AU6" s="35">
        <v>1</v>
      </c>
      <c r="AV6" s="35">
        <v>1</v>
      </c>
      <c r="AW6" s="35">
        <v>2</v>
      </c>
      <c r="AX6" s="35">
        <v>3</v>
      </c>
      <c r="AY6" s="4"/>
    </row>
    <row r="7" spans="1:51" s="11" customFormat="1" ht="19.899999999999999" customHeight="1" x14ac:dyDescent="0.25">
      <c r="A7" s="106"/>
      <c r="B7" s="115" t="s">
        <v>7</v>
      </c>
      <c r="C7" s="116"/>
      <c r="D7" s="116"/>
      <c r="E7" s="116"/>
      <c r="F7" s="117"/>
      <c r="G7" s="106" t="s">
        <v>8</v>
      </c>
      <c r="H7" s="106" t="s">
        <v>24</v>
      </c>
      <c r="I7" s="108"/>
      <c r="J7" s="108"/>
      <c r="K7" s="4"/>
      <c r="L7" s="118"/>
      <c r="M7" s="21"/>
      <c r="N7" s="110"/>
      <c r="O7" s="110"/>
      <c r="P7" s="110"/>
      <c r="Q7" s="26"/>
      <c r="R7" s="69" t="s">
        <v>44</v>
      </c>
      <c r="S7" s="9"/>
      <c r="T7" s="69" t="s">
        <v>30</v>
      </c>
      <c r="U7" s="9"/>
      <c r="V7" s="69" t="s">
        <v>31</v>
      </c>
      <c r="W7" s="9"/>
      <c r="X7" s="69" t="s">
        <v>45</v>
      </c>
      <c r="Y7" s="71"/>
      <c r="Z7" s="66" t="s">
        <v>46</v>
      </c>
      <c r="AA7" s="122"/>
      <c r="AB7" s="9"/>
      <c r="AC7" s="76" t="s">
        <v>28</v>
      </c>
      <c r="AD7" s="81" t="s">
        <v>34</v>
      </c>
      <c r="AE7" s="68"/>
      <c r="AF7" s="35"/>
      <c r="AG7" s="35"/>
      <c r="AH7" s="36"/>
      <c r="AI7" s="79"/>
      <c r="AJ7" s="36"/>
      <c r="AK7" s="79"/>
      <c r="AL7" s="36"/>
      <c r="AM7" s="79"/>
      <c r="AN7" s="36"/>
      <c r="AO7" s="79"/>
      <c r="AP7" s="35"/>
      <c r="AQ7" s="35"/>
      <c r="AR7" s="35"/>
      <c r="AS7" s="79"/>
      <c r="AT7" s="35"/>
      <c r="AU7" s="35"/>
      <c r="AV7" s="35"/>
      <c r="AW7" s="35"/>
      <c r="AX7" s="35"/>
      <c r="AY7" s="4"/>
    </row>
    <row r="8" spans="1:51" s="11" customFormat="1" ht="19.899999999999999" customHeight="1" x14ac:dyDescent="0.25">
      <c r="A8" s="106"/>
      <c r="B8" s="115" t="s">
        <v>49</v>
      </c>
      <c r="C8" s="116"/>
      <c r="D8" s="116"/>
      <c r="E8" s="117"/>
      <c r="F8" s="106" t="s">
        <v>50</v>
      </c>
      <c r="G8" s="106"/>
      <c r="H8" s="106"/>
      <c r="I8" s="108"/>
      <c r="J8" s="108"/>
      <c r="K8" s="4"/>
      <c r="L8" s="118"/>
      <c r="M8" s="21"/>
      <c r="N8" s="110"/>
      <c r="O8" s="110"/>
      <c r="P8" s="110"/>
      <c r="Q8" s="26"/>
      <c r="R8" s="70">
        <v>30</v>
      </c>
      <c r="S8" s="65"/>
      <c r="T8" s="70">
        <v>22.5</v>
      </c>
      <c r="U8" s="65"/>
      <c r="V8" s="70">
        <v>15</v>
      </c>
      <c r="W8" s="65"/>
      <c r="X8" s="70"/>
      <c r="Y8" s="54"/>
      <c r="Z8" s="54"/>
      <c r="AA8" s="122"/>
      <c r="AB8" s="9"/>
      <c r="AC8" s="76">
        <v>6</v>
      </c>
      <c r="AD8" s="81" t="s">
        <v>35</v>
      </c>
      <c r="AE8" s="68"/>
      <c r="AF8" s="35"/>
      <c r="AG8" s="35"/>
      <c r="AH8" s="36"/>
      <c r="AI8" s="79"/>
      <c r="AJ8" s="36"/>
      <c r="AK8" s="79"/>
      <c r="AL8" s="36"/>
      <c r="AM8" s="79"/>
      <c r="AN8" s="36"/>
      <c r="AO8" s="79"/>
      <c r="AP8" s="35"/>
      <c r="AQ8" s="35"/>
      <c r="AR8" s="35"/>
      <c r="AS8" s="79"/>
      <c r="AT8" s="35"/>
      <c r="AU8" s="35"/>
      <c r="AV8" s="35"/>
      <c r="AW8" s="35"/>
      <c r="AX8" s="35"/>
      <c r="AY8" s="4"/>
    </row>
    <row r="9" spans="1:51" s="11" customFormat="1" ht="19.899999999999999" customHeight="1" x14ac:dyDescent="0.25">
      <c r="A9" s="106"/>
      <c r="B9" s="64" t="s">
        <v>2</v>
      </c>
      <c r="C9" s="64" t="s">
        <v>3</v>
      </c>
      <c r="D9" s="64" t="s">
        <v>4</v>
      </c>
      <c r="E9" s="64" t="s">
        <v>5</v>
      </c>
      <c r="F9" s="106"/>
      <c r="G9" s="106"/>
      <c r="H9" s="106"/>
      <c r="I9" s="108"/>
      <c r="J9" s="108"/>
      <c r="K9" s="4"/>
      <c r="L9" s="118"/>
      <c r="M9" s="21"/>
      <c r="N9" s="110"/>
      <c r="O9" s="110"/>
      <c r="P9" s="110"/>
      <c r="Q9" s="27"/>
      <c r="R9" s="67">
        <v>0.4</v>
      </c>
      <c r="S9" s="68"/>
      <c r="T9" s="67">
        <v>0.3</v>
      </c>
      <c r="U9" s="68"/>
      <c r="V9" s="67">
        <v>0.2</v>
      </c>
      <c r="W9" s="68"/>
      <c r="X9" s="67">
        <v>0.4</v>
      </c>
      <c r="Y9" s="25"/>
      <c r="Z9" s="67">
        <v>0.3</v>
      </c>
      <c r="AA9" s="122"/>
      <c r="AB9" s="9"/>
      <c r="AC9" s="77">
        <v>0.1</v>
      </c>
      <c r="AD9" s="81" t="s">
        <v>36</v>
      </c>
      <c r="AE9" s="68"/>
      <c r="AF9" s="35"/>
      <c r="AG9" s="35"/>
      <c r="AH9" s="36"/>
      <c r="AI9" s="79"/>
      <c r="AJ9" s="36"/>
      <c r="AK9" s="79"/>
      <c r="AL9" s="36"/>
      <c r="AM9" s="79"/>
      <c r="AN9" s="36"/>
      <c r="AO9" s="79"/>
      <c r="AP9" s="35"/>
      <c r="AQ9" s="35"/>
      <c r="AR9" s="35"/>
      <c r="AS9" s="79"/>
      <c r="AT9" s="35"/>
      <c r="AU9" s="35"/>
      <c r="AV9" s="35"/>
      <c r="AW9" s="35"/>
      <c r="AX9" s="35"/>
      <c r="AY9" s="4"/>
    </row>
    <row r="10" spans="1:51" s="12" customFormat="1" ht="25.15" customHeight="1" x14ac:dyDescent="0.25">
      <c r="A10" s="58" t="s">
        <v>57</v>
      </c>
      <c r="B10" s="28">
        <v>9.1999999999999993</v>
      </c>
      <c r="C10" s="28">
        <f>T10</f>
        <v>0</v>
      </c>
      <c r="D10" s="28">
        <v>15</v>
      </c>
      <c r="E10" s="28">
        <f>X10</f>
        <v>0</v>
      </c>
      <c r="F10" s="28">
        <f>Z10</f>
        <v>0</v>
      </c>
      <c r="G10" s="28">
        <v>6</v>
      </c>
      <c r="H10" s="29">
        <v>10.57</v>
      </c>
      <c r="I10" s="30">
        <f>SUM(B10:H10)</f>
        <v>40.769999999999996</v>
      </c>
      <c r="J10" s="139">
        <v>1</v>
      </c>
      <c r="K10" s="7"/>
      <c r="L10" s="118"/>
      <c r="M10" s="114"/>
      <c r="N10" s="93"/>
      <c r="O10" s="94"/>
      <c r="P10" s="98"/>
      <c r="Q10" s="31">
        <v>0</v>
      </c>
      <c r="R10" s="78">
        <f>Q10*R9</f>
        <v>0</v>
      </c>
      <c r="S10" s="31">
        <v>0</v>
      </c>
      <c r="T10" s="72">
        <f>S10*T9</f>
        <v>0</v>
      </c>
      <c r="U10" s="31">
        <v>0</v>
      </c>
      <c r="V10" s="72">
        <f>U10*V9</f>
        <v>0</v>
      </c>
      <c r="W10" s="31">
        <v>0</v>
      </c>
      <c r="X10" s="72">
        <f>W10*X9</f>
        <v>0</v>
      </c>
      <c r="Y10" s="31">
        <v>0</v>
      </c>
      <c r="Z10" s="72">
        <f>Y10*Z9</f>
        <v>0</v>
      </c>
      <c r="AA10" s="84">
        <f>R10+T10+V10+X10+Z10</f>
        <v>0</v>
      </c>
      <c r="AB10" s="31">
        <v>0</v>
      </c>
      <c r="AC10" s="92">
        <f>AB10*AC9</f>
        <v>0</v>
      </c>
      <c r="AD10" s="100">
        <v>0</v>
      </c>
      <c r="AE10" s="83"/>
      <c r="AF10" s="37">
        <f t="shared" ref="AF10:AF18" si="0">(I10-H10)/100*50</f>
        <v>15.099999999999996</v>
      </c>
      <c r="AG10" s="85">
        <f t="shared" ref="AG10:AG18" si="1">(I10-H10)/100*35</f>
        <v>10.569999999999999</v>
      </c>
      <c r="AH10" s="90">
        <f t="shared" ref="AH10:AH18" si="2">(I10-H10)/100*27.5</f>
        <v>8.3049999999999979</v>
      </c>
      <c r="AI10" s="91">
        <f t="shared" ref="AI10:AI17" si="3">(I10-H10)/100*AI6+AH10</f>
        <v>8.3049999999999979</v>
      </c>
      <c r="AJ10" s="86">
        <f t="shared" ref="AJ10:AJ18" si="4">(I10-H10)/100*23.5</f>
        <v>7.0969999999999986</v>
      </c>
      <c r="AK10" s="40">
        <f t="shared" ref="AK10:AK17" si="5">(I10-H10)/100*AK6+AJ10</f>
        <v>7.0969999999999986</v>
      </c>
      <c r="AL10" s="87">
        <f t="shared" ref="AL10:AL18" si="6">(I10-H10)/100*20.5</f>
        <v>6.1909999999999989</v>
      </c>
      <c r="AM10" s="87">
        <f t="shared" ref="AM10:AM17" si="7">(I10-H10)/100*AM6+AL10</f>
        <v>6.1909999999999989</v>
      </c>
      <c r="AN10" s="39">
        <f t="shared" ref="AN10:AN18" si="8">(I10-H10)/100*16.4</f>
        <v>4.9527999999999981</v>
      </c>
      <c r="AO10" s="39">
        <f t="shared" ref="AO10:AO17" si="9">(I10-H10)/100*AO6+AN10</f>
        <v>4.9527999999999981</v>
      </c>
      <c r="AP10" s="43">
        <f t="shared" ref="AP10:AP18" si="10">(I10-H10)/100*10</f>
        <v>3.0199999999999996</v>
      </c>
      <c r="AQ10" s="42">
        <f t="shared" ref="AQ10:AQ18" si="11">(I10-H10)/100*5</f>
        <v>1.5099999999999998</v>
      </c>
      <c r="AR10" s="44">
        <f t="shared" ref="AR10:AR18" si="12">(I10-H10)/100*3</f>
        <v>0.90599999999999981</v>
      </c>
      <c r="AS10" s="47">
        <f t="shared" ref="AS10:AS17" si="13">(I10-H10)/100*AS6</f>
        <v>0</v>
      </c>
      <c r="AT10" s="49">
        <f t="shared" ref="AT10:AT18" si="14">(I10-H10)/100*2</f>
        <v>0.60399999999999987</v>
      </c>
      <c r="AU10" s="50">
        <f t="shared" ref="AU10:AU18" si="15">(I10-H10)/100*1</f>
        <v>0.30199999999999994</v>
      </c>
      <c r="AV10" s="51">
        <f t="shared" ref="AV10:AV18" si="16">(I10-H10)/100*1</f>
        <v>0.30199999999999994</v>
      </c>
      <c r="AW10" s="52">
        <f t="shared" ref="AW10:AW18" si="17">(I10-H10)/100*2</f>
        <v>0.60399999999999987</v>
      </c>
      <c r="AX10" s="53">
        <f t="shared" ref="AX10:AX18" si="18">(I10-H10)/100*3</f>
        <v>0.90599999999999981</v>
      </c>
      <c r="AY10" s="5"/>
    </row>
    <row r="11" spans="1:51" s="12" customFormat="1" ht="25.15" customHeight="1" x14ac:dyDescent="0.25">
      <c r="A11" s="58" t="s">
        <v>64</v>
      </c>
      <c r="B11" s="28">
        <v>2.4</v>
      </c>
      <c r="C11" s="28">
        <v>5.4</v>
      </c>
      <c r="D11" s="28">
        <v>15</v>
      </c>
      <c r="E11" s="28">
        <f>X11</f>
        <v>0</v>
      </c>
      <c r="F11" s="28">
        <f>Z11</f>
        <v>0</v>
      </c>
      <c r="G11" s="28">
        <v>6</v>
      </c>
      <c r="H11" s="29">
        <v>5.65</v>
      </c>
      <c r="I11" s="30">
        <f>SUM(B11:H11)</f>
        <v>34.450000000000003</v>
      </c>
      <c r="J11" s="139">
        <v>2</v>
      </c>
      <c r="K11" s="7"/>
      <c r="L11" s="118"/>
      <c r="M11" s="114"/>
      <c r="N11" s="95"/>
      <c r="O11" s="99"/>
      <c r="P11" s="98"/>
      <c r="Q11" s="31">
        <v>0</v>
      </c>
      <c r="R11" s="78">
        <f>Q11*R9</f>
        <v>0</v>
      </c>
      <c r="S11" s="31">
        <v>0</v>
      </c>
      <c r="T11" s="72">
        <f>S11*T9</f>
        <v>0</v>
      </c>
      <c r="U11" s="31">
        <v>0</v>
      </c>
      <c r="V11" s="72">
        <f>U11*V9</f>
        <v>0</v>
      </c>
      <c r="W11" s="31">
        <v>0</v>
      </c>
      <c r="X11" s="72">
        <f>W11*X9</f>
        <v>0</v>
      </c>
      <c r="Y11" s="31">
        <v>0</v>
      </c>
      <c r="Z11" s="72">
        <f>Y11*Z9</f>
        <v>0</v>
      </c>
      <c r="AA11" s="84">
        <f t="shared" ref="AA11:AA18" si="19">R11+T11+V11+X11+Z11</f>
        <v>0</v>
      </c>
      <c r="AB11" s="31">
        <v>0</v>
      </c>
      <c r="AC11" s="92">
        <f>AB11*AC9</f>
        <v>0</v>
      </c>
      <c r="AD11" s="100">
        <v>0</v>
      </c>
      <c r="AE11" s="83"/>
      <c r="AF11" s="37">
        <f t="shared" si="0"/>
        <v>14.400000000000002</v>
      </c>
      <c r="AG11" s="85">
        <f t="shared" si="1"/>
        <v>10.080000000000002</v>
      </c>
      <c r="AH11" s="90">
        <f t="shared" si="2"/>
        <v>7.9200000000000008</v>
      </c>
      <c r="AI11" s="91">
        <f t="shared" si="3"/>
        <v>7.9200000000000008</v>
      </c>
      <c r="AJ11" s="86">
        <f t="shared" si="4"/>
        <v>6.7680000000000007</v>
      </c>
      <c r="AK11" s="40">
        <f t="shared" si="5"/>
        <v>6.7680000000000007</v>
      </c>
      <c r="AL11" s="87">
        <f t="shared" si="6"/>
        <v>5.9040000000000008</v>
      </c>
      <c r="AM11" s="87">
        <f t="shared" si="7"/>
        <v>5.9040000000000008</v>
      </c>
      <c r="AN11" s="39">
        <f t="shared" si="8"/>
        <v>4.7232000000000003</v>
      </c>
      <c r="AO11" s="39">
        <f t="shared" si="9"/>
        <v>4.7232000000000003</v>
      </c>
      <c r="AP11" s="43">
        <f t="shared" si="10"/>
        <v>2.8800000000000003</v>
      </c>
      <c r="AQ11" s="42">
        <f t="shared" si="11"/>
        <v>1.4400000000000002</v>
      </c>
      <c r="AR11" s="44">
        <f t="shared" si="12"/>
        <v>0.8640000000000001</v>
      </c>
      <c r="AS11" s="47">
        <f t="shared" si="13"/>
        <v>0</v>
      </c>
      <c r="AT11" s="49">
        <f t="shared" si="14"/>
        <v>0.57600000000000007</v>
      </c>
      <c r="AU11" s="50">
        <f t="shared" si="15"/>
        <v>0.28800000000000003</v>
      </c>
      <c r="AV11" s="51">
        <f t="shared" si="16"/>
        <v>0.28800000000000003</v>
      </c>
      <c r="AW11" s="52">
        <f t="shared" si="17"/>
        <v>0.57600000000000007</v>
      </c>
      <c r="AX11" s="53">
        <f t="shared" si="18"/>
        <v>0.8640000000000001</v>
      </c>
      <c r="AY11" s="5"/>
    </row>
    <row r="12" spans="1:51" s="12" customFormat="1" ht="25.15" customHeight="1" x14ac:dyDescent="0.25">
      <c r="A12" s="58" t="s">
        <v>63</v>
      </c>
      <c r="B12" s="28">
        <v>5.6</v>
      </c>
      <c r="C12" s="28">
        <f>T12</f>
        <v>0</v>
      </c>
      <c r="D12" s="28">
        <v>15</v>
      </c>
      <c r="E12" s="28">
        <f>X12</f>
        <v>0</v>
      </c>
      <c r="F12" s="28">
        <f>Z12</f>
        <v>0</v>
      </c>
      <c r="G12" s="28">
        <v>6</v>
      </c>
      <c r="H12" s="29">
        <v>4.3600000000000003</v>
      </c>
      <c r="I12" s="30">
        <f>SUM(B12:H12)</f>
        <v>30.96</v>
      </c>
      <c r="J12" s="139">
        <v>3</v>
      </c>
      <c r="K12" s="6"/>
      <c r="L12" s="118"/>
      <c r="M12" s="114"/>
      <c r="N12" s="93"/>
      <c r="O12" s="99"/>
      <c r="P12" s="98"/>
      <c r="Q12" s="31">
        <v>0</v>
      </c>
      <c r="R12" s="78">
        <f>Q12*R9</f>
        <v>0</v>
      </c>
      <c r="S12" s="31">
        <v>0</v>
      </c>
      <c r="T12" s="72">
        <f>S12*T9</f>
        <v>0</v>
      </c>
      <c r="U12" s="31">
        <v>0</v>
      </c>
      <c r="V12" s="72">
        <f>U12*V9</f>
        <v>0</v>
      </c>
      <c r="W12" s="31">
        <v>0</v>
      </c>
      <c r="X12" s="72">
        <f>W12*X9</f>
        <v>0</v>
      </c>
      <c r="Y12" s="31">
        <v>0</v>
      </c>
      <c r="Z12" s="72">
        <f>Y12*Z9</f>
        <v>0</v>
      </c>
      <c r="AA12" s="84">
        <f t="shared" si="19"/>
        <v>0</v>
      </c>
      <c r="AB12" s="31">
        <v>0</v>
      </c>
      <c r="AC12" s="92">
        <f>AB12*AC9</f>
        <v>0</v>
      </c>
      <c r="AD12" s="100">
        <v>0</v>
      </c>
      <c r="AE12" s="83"/>
      <c r="AF12" s="37">
        <f t="shared" si="0"/>
        <v>13.3</v>
      </c>
      <c r="AG12" s="85">
        <f t="shared" si="1"/>
        <v>9.31</v>
      </c>
      <c r="AH12" s="90">
        <f t="shared" si="2"/>
        <v>7.3150000000000004</v>
      </c>
      <c r="AI12" s="91">
        <f t="shared" si="3"/>
        <v>7.3150000000000004</v>
      </c>
      <c r="AJ12" s="86">
        <f t="shared" si="4"/>
        <v>6.2510000000000003</v>
      </c>
      <c r="AK12" s="40">
        <f t="shared" si="5"/>
        <v>6.2510000000000003</v>
      </c>
      <c r="AL12" s="87">
        <f t="shared" si="6"/>
        <v>5.4530000000000003</v>
      </c>
      <c r="AM12" s="87">
        <f t="shared" si="7"/>
        <v>5.4530000000000003</v>
      </c>
      <c r="AN12" s="39">
        <f t="shared" si="8"/>
        <v>4.3624000000000001</v>
      </c>
      <c r="AO12" s="39">
        <f t="shared" si="9"/>
        <v>4.3624000000000001</v>
      </c>
      <c r="AP12" s="43">
        <f t="shared" si="10"/>
        <v>2.66</v>
      </c>
      <c r="AQ12" s="42">
        <f t="shared" si="11"/>
        <v>1.33</v>
      </c>
      <c r="AR12" s="44">
        <f t="shared" si="12"/>
        <v>0.79800000000000004</v>
      </c>
      <c r="AS12" s="47">
        <f t="shared" si="13"/>
        <v>0</v>
      </c>
      <c r="AT12" s="49">
        <f t="shared" si="14"/>
        <v>0.53200000000000003</v>
      </c>
      <c r="AU12" s="50">
        <f t="shared" si="15"/>
        <v>0.26600000000000001</v>
      </c>
      <c r="AV12" s="51">
        <f t="shared" si="16"/>
        <v>0.26600000000000001</v>
      </c>
      <c r="AW12" s="52">
        <f t="shared" si="17"/>
        <v>0.53200000000000003</v>
      </c>
      <c r="AX12" s="53">
        <f t="shared" si="18"/>
        <v>0.79800000000000004</v>
      </c>
      <c r="AY12" s="5"/>
    </row>
    <row r="13" spans="1:51" s="12" customFormat="1" ht="25.15" customHeight="1" x14ac:dyDescent="0.25">
      <c r="A13" s="58" t="s">
        <v>68</v>
      </c>
      <c r="B13" s="28">
        <v>10</v>
      </c>
      <c r="C13" s="28">
        <f>T13</f>
        <v>0</v>
      </c>
      <c r="D13" s="28">
        <v>15</v>
      </c>
      <c r="E13" s="28">
        <f>X13</f>
        <v>0</v>
      </c>
      <c r="F13" s="28">
        <f>Z13</f>
        <v>0</v>
      </c>
      <c r="G13" s="28">
        <v>4.8</v>
      </c>
      <c r="H13" s="29">
        <f>AD13</f>
        <v>0</v>
      </c>
      <c r="I13" s="30">
        <f>SUM(B13:H13)</f>
        <v>29.8</v>
      </c>
      <c r="J13" s="139">
        <v>4</v>
      </c>
      <c r="K13" s="6"/>
      <c r="L13" s="118"/>
      <c r="M13" s="114"/>
      <c r="N13" s="96"/>
      <c r="O13" s="97"/>
      <c r="P13" s="98"/>
      <c r="Q13" s="31">
        <v>0</v>
      </c>
      <c r="R13" s="78">
        <f>Q13*R9</f>
        <v>0</v>
      </c>
      <c r="S13" s="31">
        <v>0</v>
      </c>
      <c r="T13" s="72">
        <f>S13*T9</f>
        <v>0</v>
      </c>
      <c r="U13" s="31">
        <v>0</v>
      </c>
      <c r="V13" s="72">
        <f>U13*V9</f>
        <v>0</v>
      </c>
      <c r="W13" s="31">
        <v>0</v>
      </c>
      <c r="X13" s="72">
        <f>W13*X9</f>
        <v>0</v>
      </c>
      <c r="Y13" s="31">
        <v>0</v>
      </c>
      <c r="Z13" s="72">
        <f>Y13*Z9</f>
        <v>0</v>
      </c>
      <c r="AA13" s="84">
        <f t="shared" si="19"/>
        <v>0</v>
      </c>
      <c r="AB13" s="31">
        <v>0</v>
      </c>
      <c r="AC13" s="92">
        <f>AB13*AC9</f>
        <v>0</v>
      </c>
      <c r="AD13" s="100">
        <v>0</v>
      </c>
      <c r="AE13" s="83"/>
      <c r="AF13" s="37">
        <f t="shared" si="0"/>
        <v>14.899999999999999</v>
      </c>
      <c r="AG13" s="85">
        <f t="shared" si="1"/>
        <v>10.43</v>
      </c>
      <c r="AH13" s="90">
        <f t="shared" si="2"/>
        <v>8.1950000000000003</v>
      </c>
      <c r="AI13" s="91">
        <f t="shared" si="3"/>
        <v>8.1950000000000003</v>
      </c>
      <c r="AJ13" s="86">
        <f t="shared" si="4"/>
        <v>7.0030000000000001</v>
      </c>
      <c r="AK13" s="40">
        <f t="shared" si="5"/>
        <v>7.0030000000000001</v>
      </c>
      <c r="AL13" s="87">
        <f t="shared" si="6"/>
        <v>6.109</v>
      </c>
      <c r="AM13" s="87">
        <f t="shared" si="7"/>
        <v>6.109</v>
      </c>
      <c r="AN13" s="39">
        <f t="shared" si="8"/>
        <v>4.8871999999999991</v>
      </c>
      <c r="AO13" s="39">
        <f t="shared" si="9"/>
        <v>4.8871999999999991</v>
      </c>
      <c r="AP13" s="43">
        <f t="shared" si="10"/>
        <v>2.98</v>
      </c>
      <c r="AQ13" s="42">
        <f t="shared" si="11"/>
        <v>1.49</v>
      </c>
      <c r="AR13" s="44">
        <f t="shared" si="12"/>
        <v>0.89399999999999991</v>
      </c>
      <c r="AS13" s="47">
        <f t="shared" si="13"/>
        <v>0</v>
      </c>
      <c r="AT13" s="49">
        <f t="shared" si="14"/>
        <v>0.59599999999999997</v>
      </c>
      <c r="AU13" s="50">
        <f t="shared" si="15"/>
        <v>0.29799999999999999</v>
      </c>
      <c r="AV13" s="51">
        <f t="shared" si="16"/>
        <v>0.29799999999999999</v>
      </c>
      <c r="AW13" s="52">
        <f t="shared" si="17"/>
        <v>0.59599999999999997</v>
      </c>
      <c r="AX13" s="53">
        <f t="shared" si="18"/>
        <v>0.89399999999999991</v>
      </c>
      <c r="AY13" s="5"/>
    </row>
    <row r="14" spans="1:51" s="12" customFormat="1" ht="25.15" customHeight="1" x14ac:dyDescent="0.25">
      <c r="A14" s="58" t="s">
        <v>70</v>
      </c>
      <c r="B14" s="28">
        <v>6.8</v>
      </c>
      <c r="C14" s="28">
        <f>T14</f>
        <v>0</v>
      </c>
      <c r="D14" s="28">
        <v>15</v>
      </c>
      <c r="E14" s="28">
        <v>4.8</v>
      </c>
      <c r="F14" s="28">
        <f>Z14</f>
        <v>0</v>
      </c>
      <c r="G14" s="28">
        <v>2.4</v>
      </c>
      <c r="H14" s="29">
        <f>AD14</f>
        <v>0</v>
      </c>
      <c r="I14" s="30">
        <f>SUM(B14:H14)</f>
        <v>29</v>
      </c>
      <c r="J14" s="139">
        <v>5</v>
      </c>
      <c r="K14" s="6"/>
      <c r="L14" s="118"/>
      <c r="M14" s="114"/>
      <c r="N14" s="93"/>
      <c r="O14" s="99"/>
      <c r="P14" s="98"/>
      <c r="Q14" s="31">
        <v>0</v>
      </c>
      <c r="R14" s="78">
        <f>Q14*R9</f>
        <v>0</v>
      </c>
      <c r="S14" s="31">
        <v>0</v>
      </c>
      <c r="T14" s="72">
        <f>S14*T9</f>
        <v>0</v>
      </c>
      <c r="U14" s="31">
        <v>0</v>
      </c>
      <c r="V14" s="72">
        <f>U14*V9</f>
        <v>0</v>
      </c>
      <c r="W14" s="31">
        <v>0</v>
      </c>
      <c r="X14" s="72">
        <f>W14*X9</f>
        <v>0</v>
      </c>
      <c r="Y14" s="31">
        <v>0</v>
      </c>
      <c r="Z14" s="72">
        <f>Y14*Z9</f>
        <v>0</v>
      </c>
      <c r="AA14" s="84">
        <f t="shared" si="19"/>
        <v>0</v>
      </c>
      <c r="AB14" s="31">
        <v>0</v>
      </c>
      <c r="AC14" s="92">
        <f>AB14*AC9</f>
        <v>0</v>
      </c>
      <c r="AD14" s="100">
        <v>0</v>
      </c>
      <c r="AE14" s="83"/>
      <c r="AF14" s="37">
        <f t="shared" si="0"/>
        <v>14.499999999999998</v>
      </c>
      <c r="AG14" s="85">
        <f t="shared" si="1"/>
        <v>10.149999999999999</v>
      </c>
      <c r="AH14" s="90">
        <f t="shared" si="2"/>
        <v>7.9749999999999996</v>
      </c>
      <c r="AI14" s="91">
        <f t="shared" si="3"/>
        <v>10.38345</v>
      </c>
      <c r="AJ14" s="86">
        <f t="shared" si="4"/>
        <v>6.8149999999999995</v>
      </c>
      <c r="AK14" s="40">
        <f t="shared" si="5"/>
        <v>8.8731299999999997</v>
      </c>
      <c r="AL14" s="87">
        <f t="shared" si="6"/>
        <v>5.9449999999999994</v>
      </c>
      <c r="AM14" s="87">
        <f t="shared" si="7"/>
        <v>7.7403899999999988</v>
      </c>
      <c r="AN14" s="39">
        <f t="shared" si="8"/>
        <v>4.7559999999999993</v>
      </c>
      <c r="AO14" s="39">
        <f t="shared" si="9"/>
        <v>6.1923119999999985</v>
      </c>
      <c r="AP14" s="43">
        <f t="shared" si="10"/>
        <v>2.9</v>
      </c>
      <c r="AQ14" s="42">
        <f t="shared" si="11"/>
        <v>1.45</v>
      </c>
      <c r="AR14" s="44">
        <f t="shared" si="12"/>
        <v>0.86999999999999988</v>
      </c>
      <c r="AS14" s="47">
        <f t="shared" si="13"/>
        <v>0</v>
      </c>
      <c r="AT14" s="49">
        <f t="shared" si="14"/>
        <v>0.57999999999999996</v>
      </c>
      <c r="AU14" s="50">
        <f t="shared" si="15"/>
        <v>0.28999999999999998</v>
      </c>
      <c r="AV14" s="51">
        <f t="shared" si="16"/>
        <v>0.28999999999999998</v>
      </c>
      <c r="AW14" s="52">
        <f t="shared" si="17"/>
        <v>0.57999999999999996</v>
      </c>
      <c r="AX14" s="53">
        <f t="shared" si="18"/>
        <v>0.86999999999999988</v>
      </c>
      <c r="AY14" s="5"/>
    </row>
    <row r="15" spans="1:51" s="12" customFormat="1" ht="25.15" customHeight="1" x14ac:dyDescent="0.25">
      <c r="A15" s="58" t="s">
        <v>65</v>
      </c>
      <c r="B15" s="28">
        <v>15</v>
      </c>
      <c r="C15" s="28">
        <v>2.4</v>
      </c>
      <c r="D15" s="28">
        <f>V15</f>
        <v>0</v>
      </c>
      <c r="E15" s="28">
        <f>X15</f>
        <v>0</v>
      </c>
      <c r="F15" s="28">
        <f>Z15</f>
        <v>0</v>
      </c>
      <c r="G15" s="28">
        <v>6</v>
      </c>
      <c r="H15" s="29">
        <v>5.56</v>
      </c>
      <c r="I15" s="30">
        <f>SUM(B15:H15)</f>
        <v>28.959999999999997</v>
      </c>
      <c r="J15" s="139">
        <v>6</v>
      </c>
      <c r="K15" s="6"/>
      <c r="L15" s="118"/>
      <c r="M15" s="114"/>
      <c r="N15" s="93"/>
      <c r="O15" s="99"/>
      <c r="P15" s="98"/>
      <c r="Q15" s="31">
        <v>0</v>
      </c>
      <c r="R15" s="78">
        <f>Q15*R10</f>
        <v>0</v>
      </c>
      <c r="S15" s="31">
        <v>0</v>
      </c>
      <c r="T15" s="72">
        <f>S15*T10</f>
        <v>0</v>
      </c>
      <c r="U15" s="31">
        <v>0</v>
      </c>
      <c r="V15" s="72">
        <f>U15*V10</f>
        <v>0</v>
      </c>
      <c r="W15" s="31">
        <v>0</v>
      </c>
      <c r="X15" s="72">
        <f>W15*X10</f>
        <v>0</v>
      </c>
      <c r="Y15" s="31">
        <v>0</v>
      </c>
      <c r="Z15" s="72">
        <f>Y15*Z10</f>
        <v>0</v>
      </c>
      <c r="AA15" s="84">
        <f t="shared" si="19"/>
        <v>0</v>
      </c>
      <c r="AB15" s="31">
        <v>0</v>
      </c>
      <c r="AC15" s="92">
        <f>AB15*AC10</f>
        <v>0</v>
      </c>
      <c r="AD15" s="100">
        <v>0</v>
      </c>
      <c r="AE15" s="83"/>
      <c r="AF15" s="37">
        <f t="shared" si="0"/>
        <v>11.7</v>
      </c>
      <c r="AG15" s="85">
        <f t="shared" si="1"/>
        <v>8.19</v>
      </c>
      <c r="AH15" s="90">
        <f t="shared" si="2"/>
        <v>6.4349999999999996</v>
      </c>
      <c r="AI15" s="91">
        <f t="shared" si="3"/>
        <v>8.2882800000000003</v>
      </c>
      <c r="AJ15" s="86">
        <f t="shared" si="4"/>
        <v>5.4989999999999997</v>
      </c>
      <c r="AK15" s="40">
        <f t="shared" si="5"/>
        <v>7.0827119999999999</v>
      </c>
      <c r="AL15" s="87">
        <f t="shared" si="6"/>
        <v>4.7969999999999997</v>
      </c>
      <c r="AM15" s="87">
        <f t="shared" si="7"/>
        <v>6.1785359999999994</v>
      </c>
      <c r="AN15" s="39">
        <f t="shared" si="8"/>
        <v>3.8375999999999992</v>
      </c>
      <c r="AO15" s="39">
        <f t="shared" si="9"/>
        <v>4.9428287999999991</v>
      </c>
      <c r="AP15" s="43">
        <f t="shared" si="10"/>
        <v>2.34</v>
      </c>
      <c r="AQ15" s="42">
        <f t="shared" si="11"/>
        <v>1.17</v>
      </c>
      <c r="AR15" s="44">
        <f t="shared" si="12"/>
        <v>0.70199999999999996</v>
      </c>
      <c r="AS15" s="47">
        <f t="shared" si="13"/>
        <v>0</v>
      </c>
      <c r="AT15" s="49">
        <f t="shared" si="14"/>
        <v>0.46799999999999997</v>
      </c>
      <c r="AU15" s="50">
        <f t="shared" si="15"/>
        <v>0.23399999999999999</v>
      </c>
      <c r="AV15" s="51">
        <f t="shared" si="16"/>
        <v>0.23399999999999999</v>
      </c>
      <c r="AW15" s="52">
        <f t="shared" si="17"/>
        <v>0.46799999999999997</v>
      </c>
      <c r="AX15" s="53">
        <f t="shared" si="18"/>
        <v>0.70199999999999996</v>
      </c>
      <c r="AY15" s="5"/>
    </row>
    <row r="16" spans="1:51" s="12" customFormat="1" ht="25.15" customHeight="1" x14ac:dyDescent="0.25">
      <c r="A16" s="58" t="s">
        <v>58</v>
      </c>
      <c r="B16" s="28">
        <v>10.4</v>
      </c>
      <c r="C16" s="28">
        <f>T16</f>
        <v>0</v>
      </c>
      <c r="D16" s="28">
        <v>12.2</v>
      </c>
      <c r="E16" s="28">
        <f>X16</f>
        <v>0</v>
      </c>
      <c r="F16" s="28">
        <f>Z16</f>
        <v>0</v>
      </c>
      <c r="G16" s="28">
        <v>6</v>
      </c>
      <c r="H16" s="29">
        <f>AD16</f>
        <v>0</v>
      </c>
      <c r="I16" s="30">
        <f>SUM(B16:H16)</f>
        <v>28.6</v>
      </c>
      <c r="J16" s="139">
        <v>7</v>
      </c>
      <c r="K16" s="6"/>
      <c r="L16" s="118"/>
      <c r="M16" s="114"/>
      <c r="N16" s="93"/>
      <c r="O16" s="99"/>
      <c r="P16" s="98"/>
      <c r="Q16" s="31">
        <v>0</v>
      </c>
      <c r="R16" s="78">
        <f>Q16*R9</f>
        <v>0</v>
      </c>
      <c r="S16" s="31">
        <v>0</v>
      </c>
      <c r="T16" s="72">
        <f>S16*T9</f>
        <v>0</v>
      </c>
      <c r="U16" s="31">
        <v>0</v>
      </c>
      <c r="V16" s="72">
        <f>U16*V9</f>
        <v>0</v>
      </c>
      <c r="W16" s="31">
        <v>0</v>
      </c>
      <c r="X16" s="72">
        <f>W16*X9</f>
        <v>0</v>
      </c>
      <c r="Y16" s="31">
        <v>0</v>
      </c>
      <c r="Z16" s="72">
        <f>Y16*Z9</f>
        <v>0</v>
      </c>
      <c r="AA16" s="84">
        <f t="shared" si="19"/>
        <v>0</v>
      </c>
      <c r="AB16" s="31">
        <v>0</v>
      </c>
      <c r="AC16" s="92">
        <f>AB16*AC9</f>
        <v>0</v>
      </c>
      <c r="AD16" s="100">
        <v>0</v>
      </c>
      <c r="AE16" s="83"/>
      <c r="AF16" s="37">
        <f t="shared" si="0"/>
        <v>14.3</v>
      </c>
      <c r="AG16" s="85">
        <f t="shared" si="1"/>
        <v>10.010000000000002</v>
      </c>
      <c r="AH16" s="90">
        <f t="shared" si="2"/>
        <v>7.8650000000000011</v>
      </c>
      <c r="AI16" s="91">
        <f t="shared" si="3"/>
        <v>9.9570900000000009</v>
      </c>
      <c r="AJ16" s="86">
        <f t="shared" si="4"/>
        <v>6.721000000000001</v>
      </c>
      <c r="AK16" s="40">
        <f t="shared" si="5"/>
        <v>8.5087860000000006</v>
      </c>
      <c r="AL16" s="87">
        <f t="shared" si="6"/>
        <v>5.8630000000000004</v>
      </c>
      <c r="AM16" s="87">
        <f t="shared" si="7"/>
        <v>7.4225580000000004</v>
      </c>
      <c r="AN16" s="39">
        <f t="shared" si="8"/>
        <v>4.6904000000000003</v>
      </c>
      <c r="AO16" s="39">
        <f t="shared" si="9"/>
        <v>5.9380464000000011</v>
      </c>
      <c r="AP16" s="43">
        <f t="shared" si="10"/>
        <v>2.8600000000000003</v>
      </c>
      <c r="AQ16" s="42">
        <f t="shared" si="11"/>
        <v>1.4300000000000002</v>
      </c>
      <c r="AR16" s="44">
        <f t="shared" si="12"/>
        <v>0.8580000000000001</v>
      </c>
      <c r="AS16" s="47">
        <f t="shared" si="13"/>
        <v>0</v>
      </c>
      <c r="AT16" s="49">
        <f t="shared" si="14"/>
        <v>0.57200000000000006</v>
      </c>
      <c r="AU16" s="50">
        <f t="shared" si="15"/>
        <v>0.28600000000000003</v>
      </c>
      <c r="AV16" s="51">
        <f t="shared" si="16"/>
        <v>0.28600000000000003</v>
      </c>
      <c r="AW16" s="52">
        <f t="shared" si="17"/>
        <v>0.57200000000000006</v>
      </c>
      <c r="AX16" s="53">
        <f t="shared" si="18"/>
        <v>0.8580000000000001</v>
      </c>
      <c r="AY16" s="5"/>
    </row>
    <row r="17" spans="1:51" s="12" customFormat="1" ht="25.15" customHeight="1" x14ac:dyDescent="0.25">
      <c r="A17" s="58" t="s">
        <v>61</v>
      </c>
      <c r="B17" s="28">
        <v>8</v>
      </c>
      <c r="C17" s="28">
        <f>T17</f>
        <v>0</v>
      </c>
      <c r="D17" s="28">
        <v>6.6</v>
      </c>
      <c r="E17" s="28">
        <f>X17</f>
        <v>0</v>
      </c>
      <c r="F17" s="28">
        <f>Z17</f>
        <v>0</v>
      </c>
      <c r="G17" s="28">
        <v>6</v>
      </c>
      <c r="H17" s="29">
        <v>4.38</v>
      </c>
      <c r="I17" s="30">
        <f>SUM(B17:H17)</f>
        <v>24.98</v>
      </c>
      <c r="J17" s="139">
        <v>8</v>
      </c>
      <c r="K17" s="6"/>
      <c r="L17" s="118"/>
      <c r="M17" s="21"/>
      <c r="N17" s="93"/>
      <c r="O17" s="99"/>
      <c r="P17" s="98"/>
      <c r="Q17" s="31">
        <v>0</v>
      </c>
      <c r="R17" s="78">
        <f>Q17*R9</f>
        <v>0</v>
      </c>
      <c r="S17" s="31">
        <v>0</v>
      </c>
      <c r="T17" s="72">
        <f>S17*T9</f>
        <v>0</v>
      </c>
      <c r="U17" s="31">
        <v>0</v>
      </c>
      <c r="V17" s="72">
        <f>U17*V9</f>
        <v>0</v>
      </c>
      <c r="W17" s="31">
        <v>0</v>
      </c>
      <c r="X17" s="72">
        <f>W17*X9</f>
        <v>0</v>
      </c>
      <c r="Y17" s="31">
        <v>0</v>
      </c>
      <c r="Z17" s="72">
        <f>Y17*Z9</f>
        <v>0</v>
      </c>
      <c r="AA17" s="84">
        <f t="shared" si="19"/>
        <v>0</v>
      </c>
      <c r="AB17" s="31">
        <v>0</v>
      </c>
      <c r="AC17" s="92">
        <f>AB17*AC9</f>
        <v>0</v>
      </c>
      <c r="AD17" s="100">
        <v>0</v>
      </c>
      <c r="AE17" s="83"/>
      <c r="AF17" s="37">
        <f t="shared" si="0"/>
        <v>10.3</v>
      </c>
      <c r="AG17" s="85">
        <f t="shared" si="1"/>
        <v>7.2100000000000009</v>
      </c>
      <c r="AH17" s="90">
        <f t="shared" si="2"/>
        <v>5.665</v>
      </c>
      <c r="AI17" s="91">
        <f t="shared" si="3"/>
        <v>7.3531700000000004</v>
      </c>
      <c r="AJ17" s="86">
        <f t="shared" si="4"/>
        <v>4.8410000000000002</v>
      </c>
      <c r="AK17" s="40">
        <f t="shared" si="5"/>
        <v>6.2836180000000006</v>
      </c>
      <c r="AL17" s="87">
        <f t="shared" si="6"/>
        <v>4.2230000000000008</v>
      </c>
      <c r="AM17" s="87">
        <f t="shared" si="7"/>
        <v>5.4814540000000012</v>
      </c>
      <c r="AN17" s="39">
        <f t="shared" si="8"/>
        <v>3.3784000000000001</v>
      </c>
      <c r="AO17" s="39">
        <f t="shared" si="9"/>
        <v>4.3851632</v>
      </c>
      <c r="AP17" s="43">
        <f t="shared" si="10"/>
        <v>2.06</v>
      </c>
      <c r="AQ17" s="42">
        <f t="shared" si="11"/>
        <v>1.03</v>
      </c>
      <c r="AR17" s="44">
        <f t="shared" si="12"/>
        <v>0.6180000000000001</v>
      </c>
      <c r="AS17" s="47">
        <f t="shared" si="13"/>
        <v>0</v>
      </c>
      <c r="AT17" s="49">
        <f t="shared" si="14"/>
        <v>0.41200000000000003</v>
      </c>
      <c r="AU17" s="50">
        <f t="shared" si="15"/>
        <v>0.20600000000000002</v>
      </c>
      <c r="AV17" s="51">
        <f t="shared" si="16"/>
        <v>0.20600000000000002</v>
      </c>
      <c r="AW17" s="52">
        <f t="shared" si="17"/>
        <v>0.41200000000000003</v>
      </c>
      <c r="AX17" s="53">
        <f t="shared" si="18"/>
        <v>0.6180000000000001</v>
      </c>
      <c r="AY17" s="5"/>
    </row>
    <row r="18" spans="1:51" s="12" customFormat="1" ht="25.15" customHeight="1" x14ac:dyDescent="0.25">
      <c r="A18" s="58" t="s">
        <v>60</v>
      </c>
      <c r="B18" s="28">
        <v>3.6</v>
      </c>
      <c r="C18" s="28">
        <f>T18</f>
        <v>0</v>
      </c>
      <c r="D18" s="28">
        <v>13</v>
      </c>
      <c r="E18" s="28">
        <v>0.4</v>
      </c>
      <c r="F18" s="28">
        <f>Z18</f>
        <v>0</v>
      </c>
      <c r="G18" s="28">
        <v>6</v>
      </c>
      <c r="H18" s="29">
        <f>AD18</f>
        <v>0</v>
      </c>
      <c r="I18" s="30">
        <f>SUM(B18:H18)</f>
        <v>23</v>
      </c>
      <c r="J18" s="139">
        <v>9</v>
      </c>
      <c r="K18" s="6"/>
      <c r="L18" s="118"/>
      <c r="M18" s="21"/>
      <c r="N18" s="93"/>
      <c r="O18" s="99"/>
      <c r="P18" s="98"/>
      <c r="Q18" s="31">
        <v>0</v>
      </c>
      <c r="R18" s="78">
        <f>Q18*R9</f>
        <v>0</v>
      </c>
      <c r="S18" s="31">
        <v>0</v>
      </c>
      <c r="T18" s="72">
        <f>S18*T9</f>
        <v>0</v>
      </c>
      <c r="U18" s="31">
        <v>0</v>
      </c>
      <c r="V18" s="72">
        <f>U18*V9</f>
        <v>0</v>
      </c>
      <c r="W18" s="31">
        <v>0</v>
      </c>
      <c r="X18" s="72">
        <f>W18*X9</f>
        <v>0</v>
      </c>
      <c r="Y18" s="31">
        <v>0</v>
      </c>
      <c r="Z18" s="72">
        <f>Y18*Z9</f>
        <v>0</v>
      </c>
      <c r="AA18" s="84">
        <f t="shared" si="19"/>
        <v>0</v>
      </c>
      <c r="AB18" s="31">
        <v>0</v>
      </c>
      <c r="AC18" s="92">
        <f>AB18*AC9</f>
        <v>0</v>
      </c>
      <c r="AD18" s="100">
        <v>0</v>
      </c>
      <c r="AE18" s="83"/>
      <c r="AF18" s="37">
        <f t="shared" si="0"/>
        <v>11.5</v>
      </c>
      <c r="AG18" s="85">
        <f t="shared" si="1"/>
        <v>8.0500000000000007</v>
      </c>
      <c r="AH18" s="90">
        <f t="shared" si="2"/>
        <v>6.3250000000000002</v>
      </c>
      <c r="AI18" s="91">
        <f>(I18-H18)/100*AI14+AH18</f>
        <v>8.7131934999999991</v>
      </c>
      <c r="AJ18" s="86">
        <f t="shared" si="4"/>
        <v>5.4050000000000002</v>
      </c>
      <c r="AK18" s="40">
        <f>(I18-H18)/100*AK14+AJ18</f>
        <v>7.4458199</v>
      </c>
      <c r="AL18" s="87">
        <f t="shared" si="6"/>
        <v>4.7149999999999999</v>
      </c>
      <c r="AM18" s="87">
        <f>(I18-H18)/100*AM14+AL18</f>
        <v>6.4952896999999998</v>
      </c>
      <c r="AN18" s="39">
        <f t="shared" si="8"/>
        <v>3.7719999999999998</v>
      </c>
      <c r="AO18" s="39">
        <f>(I18-H18)/100*AO14+AN18</f>
        <v>5.1962317599999999</v>
      </c>
      <c r="AP18" s="43">
        <f t="shared" si="10"/>
        <v>2.3000000000000003</v>
      </c>
      <c r="AQ18" s="42">
        <f t="shared" si="11"/>
        <v>1.1500000000000001</v>
      </c>
      <c r="AR18" s="44">
        <f t="shared" si="12"/>
        <v>0.69000000000000006</v>
      </c>
      <c r="AS18" s="47">
        <f>(I18-H18)/100*AS14</f>
        <v>0</v>
      </c>
      <c r="AT18" s="49">
        <f t="shared" si="14"/>
        <v>0.46</v>
      </c>
      <c r="AU18" s="50">
        <f t="shared" si="15"/>
        <v>0.23</v>
      </c>
      <c r="AV18" s="51">
        <f t="shared" si="16"/>
        <v>0.23</v>
      </c>
      <c r="AW18" s="52">
        <f t="shared" si="17"/>
        <v>0.46</v>
      </c>
      <c r="AX18" s="53">
        <f t="shared" si="18"/>
        <v>0.69000000000000006</v>
      </c>
      <c r="AY18" s="5"/>
    </row>
    <row r="19" spans="1:51" s="12" customFormat="1" ht="25.15" customHeight="1" x14ac:dyDescent="0.25">
      <c r="A19" s="58" t="s">
        <v>56</v>
      </c>
      <c r="B19" s="28">
        <v>1.6</v>
      </c>
      <c r="C19" s="28">
        <f>T19</f>
        <v>0</v>
      </c>
      <c r="D19" s="28">
        <v>10.8</v>
      </c>
      <c r="E19" s="28">
        <v>0</v>
      </c>
      <c r="F19" s="28">
        <f>Z19</f>
        <v>0</v>
      </c>
      <c r="G19" s="28">
        <v>6</v>
      </c>
      <c r="H19" s="29">
        <v>4.51</v>
      </c>
      <c r="I19" s="30">
        <f>SUM(B19:H19)</f>
        <v>22.909999999999997</v>
      </c>
      <c r="J19" s="139">
        <v>10</v>
      </c>
      <c r="K19" s="6"/>
      <c r="L19" s="118"/>
      <c r="M19" s="21"/>
      <c r="N19" s="93"/>
      <c r="O19" s="99"/>
      <c r="P19" s="98"/>
      <c r="Q19" s="31">
        <v>0</v>
      </c>
      <c r="R19" s="78">
        <f t="shared" ref="R19:R26" si="20">Q19*R10</f>
        <v>0</v>
      </c>
      <c r="S19" s="31">
        <v>0</v>
      </c>
      <c r="T19" s="72">
        <f t="shared" ref="T19:T26" si="21">S19*T10</f>
        <v>0</v>
      </c>
      <c r="U19" s="31">
        <v>0</v>
      </c>
      <c r="V19" s="72">
        <f t="shared" ref="V19:V26" si="22">U19*V10</f>
        <v>0</v>
      </c>
      <c r="W19" s="31">
        <v>0</v>
      </c>
      <c r="X19" s="72">
        <f t="shared" ref="X19:X26" si="23">W19*X10</f>
        <v>0</v>
      </c>
      <c r="Y19" s="31">
        <v>0</v>
      </c>
      <c r="Z19" s="72">
        <f t="shared" ref="Z19:Z26" si="24">Y19*Z10</f>
        <v>0</v>
      </c>
      <c r="AA19" s="84">
        <f t="shared" ref="AA19:AA26" si="25">R19+T19+V19+X19+Z19</f>
        <v>0</v>
      </c>
      <c r="AB19" s="31">
        <v>0</v>
      </c>
      <c r="AC19" s="92">
        <f t="shared" ref="AC19:AC26" si="26">AB19*AC10</f>
        <v>0</v>
      </c>
      <c r="AD19" s="100">
        <v>0</v>
      </c>
      <c r="AE19" s="83"/>
      <c r="AF19" s="37">
        <f t="shared" ref="AF19:AF26" si="27">(I19-H19)/100*50</f>
        <v>9.1999999999999993</v>
      </c>
      <c r="AG19" s="85">
        <f t="shared" ref="AG19:AG26" si="28">(I19-H19)/100*35</f>
        <v>6.4399999999999995</v>
      </c>
      <c r="AH19" s="90">
        <f t="shared" ref="AH19:AH26" si="29">(I19-H19)/100*27.5</f>
        <v>5.0599999999999996</v>
      </c>
      <c r="AI19" s="91">
        <f t="shared" ref="AI19:AI26" si="30">(I19-H19)/100*AI15+AH19</f>
        <v>6.5850435199999993</v>
      </c>
      <c r="AJ19" s="86">
        <f t="shared" ref="AJ19:AJ26" si="31">(I19-H19)/100*23.5</f>
        <v>4.3239999999999998</v>
      </c>
      <c r="AK19" s="40">
        <f t="shared" ref="AK19:AK26" si="32">(I19-H19)/100*AK15+AJ19</f>
        <v>5.627219008</v>
      </c>
      <c r="AL19" s="87">
        <f t="shared" ref="AL19:AL26" si="33">(I19-H19)/100*20.5</f>
        <v>3.7719999999999998</v>
      </c>
      <c r="AM19" s="87">
        <f t="shared" ref="AM19:AM26" si="34">(I19-H19)/100*AM15+AL19</f>
        <v>4.9088506239999994</v>
      </c>
      <c r="AN19" s="39">
        <f t="shared" ref="AN19:AN26" si="35">(I19-H19)/100*16.4</f>
        <v>3.0175999999999998</v>
      </c>
      <c r="AO19" s="39">
        <f t="shared" ref="AO19:AO26" si="36">(I19-H19)/100*AO15+AN19</f>
        <v>3.9270804991999997</v>
      </c>
      <c r="AP19" s="43">
        <f t="shared" ref="AP19:AP26" si="37">(I19-H19)/100*10</f>
        <v>1.8399999999999999</v>
      </c>
      <c r="AQ19" s="42">
        <f t="shared" ref="AQ19:AQ26" si="38">(I19-H19)/100*5</f>
        <v>0.91999999999999993</v>
      </c>
      <c r="AR19" s="44">
        <f t="shared" ref="AR19:AR26" si="39">(I19-H19)/100*3</f>
        <v>0.55200000000000005</v>
      </c>
      <c r="AS19" s="47">
        <f t="shared" ref="AS19:AS26" si="40">(I19-H19)/100*AS15</f>
        <v>0</v>
      </c>
      <c r="AT19" s="49">
        <f t="shared" ref="AT19:AT26" si="41">(I19-H19)/100*2</f>
        <v>0.36799999999999999</v>
      </c>
      <c r="AU19" s="50">
        <f t="shared" ref="AU19:AU26" si="42">(I19-H19)/100*1</f>
        <v>0.184</v>
      </c>
      <c r="AV19" s="51">
        <f t="shared" ref="AV19:AV26" si="43">(I19-H19)/100*1</f>
        <v>0.184</v>
      </c>
      <c r="AW19" s="52">
        <f t="shared" ref="AW19:AW26" si="44">(I19-H19)/100*2</f>
        <v>0.36799999999999999</v>
      </c>
      <c r="AX19" s="53">
        <f t="shared" ref="AX19:AX26" si="45">(I19-H19)/100*3</f>
        <v>0.55200000000000005</v>
      </c>
      <c r="AY19" s="5"/>
    </row>
    <row r="20" spans="1:51" s="12" customFormat="1" ht="25.15" customHeight="1" x14ac:dyDescent="0.25">
      <c r="A20" s="58" t="s">
        <v>62</v>
      </c>
      <c r="B20" s="28">
        <v>12.4</v>
      </c>
      <c r="C20" s="28">
        <f>T20</f>
        <v>0</v>
      </c>
      <c r="D20" s="28">
        <v>1.2</v>
      </c>
      <c r="E20" s="28">
        <f>X20</f>
        <v>0</v>
      </c>
      <c r="F20" s="28">
        <f>Z20</f>
        <v>0</v>
      </c>
      <c r="G20" s="28">
        <v>6</v>
      </c>
      <c r="H20" s="29">
        <f>AD20</f>
        <v>0</v>
      </c>
      <c r="I20" s="30">
        <f>SUM(B20:H20)</f>
        <v>19.600000000000001</v>
      </c>
      <c r="J20" s="139">
        <v>11</v>
      </c>
      <c r="K20" s="6"/>
      <c r="L20" s="118"/>
      <c r="M20" s="21"/>
      <c r="N20" s="93"/>
      <c r="O20" s="99"/>
      <c r="P20" s="98"/>
      <c r="Q20" s="31">
        <v>0</v>
      </c>
      <c r="R20" s="78">
        <f t="shared" si="20"/>
        <v>0</v>
      </c>
      <c r="S20" s="31">
        <v>0</v>
      </c>
      <c r="T20" s="72">
        <f t="shared" si="21"/>
        <v>0</v>
      </c>
      <c r="U20" s="31">
        <v>0</v>
      </c>
      <c r="V20" s="72">
        <f t="shared" si="22"/>
        <v>0</v>
      </c>
      <c r="W20" s="31">
        <v>0</v>
      </c>
      <c r="X20" s="72">
        <f t="shared" si="23"/>
        <v>0</v>
      </c>
      <c r="Y20" s="31">
        <v>0</v>
      </c>
      <c r="Z20" s="72">
        <f t="shared" si="24"/>
        <v>0</v>
      </c>
      <c r="AA20" s="84">
        <f t="shared" si="25"/>
        <v>0</v>
      </c>
      <c r="AB20" s="31">
        <v>0</v>
      </c>
      <c r="AC20" s="92">
        <f t="shared" si="26"/>
        <v>0</v>
      </c>
      <c r="AD20" s="100">
        <v>0</v>
      </c>
      <c r="AE20" s="83"/>
      <c r="AF20" s="37">
        <f t="shared" si="27"/>
        <v>9.8000000000000007</v>
      </c>
      <c r="AG20" s="85">
        <f t="shared" si="28"/>
        <v>6.86</v>
      </c>
      <c r="AH20" s="90">
        <f t="shared" si="29"/>
        <v>5.3900000000000006</v>
      </c>
      <c r="AI20" s="91">
        <f t="shared" si="30"/>
        <v>7.3415896400000005</v>
      </c>
      <c r="AJ20" s="86">
        <f t="shared" si="31"/>
        <v>4.6059999999999999</v>
      </c>
      <c r="AK20" s="40">
        <f t="shared" si="32"/>
        <v>6.2737220560000004</v>
      </c>
      <c r="AL20" s="87">
        <f t="shared" si="33"/>
        <v>4.0179999999999998</v>
      </c>
      <c r="AM20" s="87">
        <f t="shared" si="34"/>
        <v>5.472821368</v>
      </c>
      <c r="AN20" s="39">
        <f t="shared" si="35"/>
        <v>3.2143999999999999</v>
      </c>
      <c r="AO20" s="39">
        <f t="shared" si="36"/>
        <v>4.3782570944000003</v>
      </c>
      <c r="AP20" s="43">
        <f t="shared" si="37"/>
        <v>1.96</v>
      </c>
      <c r="AQ20" s="42">
        <f t="shared" si="38"/>
        <v>0.98</v>
      </c>
      <c r="AR20" s="44">
        <f t="shared" si="39"/>
        <v>0.58800000000000008</v>
      </c>
      <c r="AS20" s="47">
        <f t="shared" si="40"/>
        <v>0</v>
      </c>
      <c r="AT20" s="49">
        <f t="shared" si="41"/>
        <v>0.39200000000000002</v>
      </c>
      <c r="AU20" s="50">
        <f t="shared" si="42"/>
        <v>0.19600000000000001</v>
      </c>
      <c r="AV20" s="51">
        <f t="shared" si="43"/>
        <v>0.19600000000000001</v>
      </c>
      <c r="AW20" s="52">
        <f t="shared" si="44"/>
        <v>0.39200000000000002</v>
      </c>
      <c r="AX20" s="53">
        <f t="shared" si="45"/>
        <v>0.58800000000000008</v>
      </c>
      <c r="AY20" s="5"/>
    </row>
    <row r="21" spans="1:51" s="12" customFormat="1" ht="25.15" customHeight="1" x14ac:dyDescent="0.25">
      <c r="A21" s="58" t="s">
        <v>71</v>
      </c>
      <c r="B21" s="28">
        <f>R21</f>
        <v>0</v>
      </c>
      <c r="C21" s="28">
        <f>T21</f>
        <v>0</v>
      </c>
      <c r="D21" s="28">
        <v>14.4</v>
      </c>
      <c r="E21" s="28">
        <f>X21</f>
        <v>0</v>
      </c>
      <c r="F21" s="28">
        <f>Z21</f>
        <v>0</v>
      </c>
      <c r="G21" s="28">
        <f>AC21</f>
        <v>0</v>
      </c>
      <c r="H21" s="29">
        <f>AD21</f>
        <v>0</v>
      </c>
      <c r="I21" s="30">
        <f>SUM(B21:H21)</f>
        <v>14.4</v>
      </c>
      <c r="J21" s="139">
        <v>12</v>
      </c>
      <c r="K21" s="6"/>
      <c r="L21" s="118"/>
      <c r="M21" s="21"/>
      <c r="N21" s="93"/>
      <c r="O21" s="99"/>
      <c r="P21" s="98"/>
      <c r="Q21" s="31">
        <v>0</v>
      </c>
      <c r="R21" s="78">
        <f t="shared" si="20"/>
        <v>0</v>
      </c>
      <c r="S21" s="31">
        <v>0</v>
      </c>
      <c r="T21" s="72">
        <f t="shared" si="21"/>
        <v>0</v>
      </c>
      <c r="U21" s="31">
        <v>0</v>
      </c>
      <c r="V21" s="72">
        <f t="shared" si="22"/>
        <v>0</v>
      </c>
      <c r="W21" s="31">
        <v>0</v>
      </c>
      <c r="X21" s="72">
        <f t="shared" si="23"/>
        <v>0</v>
      </c>
      <c r="Y21" s="31">
        <v>0</v>
      </c>
      <c r="Z21" s="72">
        <f t="shared" si="24"/>
        <v>0</v>
      </c>
      <c r="AA21" s="84">
        <f t="shared" si="25"/>
        <v>0</v>
      </c>
      <c r="AB21" s="31">
        <v>0</v>
      </c>
      <c r="AC21" s="92">
        <f t="shared" si="26"/>
        <v>0</v>
      </c>
      <c r="AD21" s="100">
        <v>0</v>
      </c>
      <c r="AE21" s="83"/>
      <c r="AF21" s="37">
        <f t="shared" si="27"/>
        <v>7.2000000000000011</v>
      </c>
      <c r="AG21" s="85">
        <f t="shared" si="28"/>
        <v>5.0400000000000009</v>
      </c>
      <c r="AH21" s="90">
        <f t="shared" si="29"/>
        <v>3.9600000000000004</v>
      </c>
      <c r="AI21" s="91">
        <f t="shared" si="30"/>
        <v>5.0188564800000002</v>
      </c>
      <c r="AJ21" s="86">
        <f t="shared" si="31"/>
        <v>3.3840000000000003</v>
      </c>
      <c r="AK21" s="40">
        <f t="shared" si="32"/>
        <v>4.2888409920000008</v>
      </c>
      <c r="AL21" s="87">
        <f t="shared" si="33"/>
        <v>2.9520000000000004</v>
      </c>
      <c r="AM21" s="87">
        <f t="shared" si="34"/>
        <v>3.7413293760000008</v>
      </c>
      <c r="AN21" s="39">
        <f t="shared" si="35"/>
        <v>2.3616000000000001</v>
      </c>
      <c r="AO21" s="39">
        <f t="shared" si="36"/>
        <v>2.9930635008000004</v>
      </c>
      <c r="AP21" s="43">
        <f t="shared" si="37"/>
        <v>1.4400000000000002</v>
      </c>
      <c r="AQ21" s="42">
        <f t="shared" si="38"/>
        <v>0.72000000000000008</v>
      </c>
      <c r="AR21" s="44">
        <f t="shared" si="39"/>
        <v>0.43200000000000005</v>
      </c>
      <c r="AS21" s="47">
        <f t="shared" si="40"/>
        <v>0</v>
      </c>
      <c r="AT21" s="49">
        <f t="shared" si="41"/>
        <v>0.28800000000000003</v>
      </c>
      <c r="AU21" s="50">
        <f t="shared" si="42"/>
        <v>0.14400000000000002</v>
      </c>
      <c r="AV21" s="51">
        <f t="shared" si="43"/>
        <v>0.14400000000000002</v>
      </c>
      <c r="AW21" s="52">
        <f t="shared" si="44"/>
        <v>0.28800000000000003</v>
      </c>
      <c r="AX21" s="53">
        <f t="shared" si="45"/>
        <v>0.43200000000000005</v>
      </c>
      <c r="AY21" s="5"/>
    </row>
    <row r="22" spans="1:51" s="12" customFormat="1" ht="25.15" customHeight="1" x14ac:dyDescent="0.25">
      <c r="A22" s="58" t="s">
        <v>55</v>
      </c>
      <c r="B22" s="28">
        <v>1.2</v>
      </c>
      <c r="C22" s="28">
        <f>T22</f>
        <v>0</v>
      </c>
      <c r="D22" s="28">
        <f>V22</f>
        <v>0</v>
      </c>
      <c r="E22" s="28">
        <v>1.2</v>
      </c>
      <c r="F22" s="28">
        <f>Z22</f>
        <v>0</v>
      </c>
      <c r="G22" s="28">
        <v>6</v>
      </c>
      <c r="H22" s="29">
        <v>1.81</v>
      </c>
      <c r="I22" s="30">
        <f>SUM(B22:H22)</f>
        <v>10.210000000000001</v>
      </c>
      <c r="J22" s="139">
        <v>13</v>
      </c>
      <c r="K22" s="6"/>
      <c r="L22" s="118"/>
      <c r="M22" s="21"/>
      <c r="N22" s="93"/>
      <c r="O22" s="99"/>
      <c r="P22" s="98"/>
      <c r="Q22" s="31">
        <v>0</v>
      </c>
      <c r="R22" s="78">
        <f t="shared" si="20"/>
        <v>0</v>
      </c>
      <c r="S22" s="31">
        <v>0</v>
      </c>
      <c r="T22" s="72">
        <f t="shared" si="21"/>
        <v>0</v>
      </c>
      <c r="U22" s="31">
        <v>0</v>
      </c>
      <c r="V22" s="72">
        <f t="shared" si="22"/>
        <v>0</v>
      </c>
      <c r="W22" s="31">
        <v>0</v>
      </c>
      <c r="X22" s="72">
        <f t="shared" si="23"/>
        <v>0</v>
      </c>
      <c r="Y22" s="31">
        <v>0</v>
      </c>
      <c r="Z22" s="72">
        <f t="shared" si="24"/>
        <v>0</v>
      </c>
      <c r="AA22" s="84">
        <f t="shared" si="25"/>
        <v>0</v>
      </c>
      <c r="AB22" s="31">
        <v>0</v>
      </c>
      <c r="AC22" s="92">
        <f t="shared" si="26"/>
        <v>0</v>
      </c>
      <c r="AD22" s="100">
        <v>0</v>
      </c>
      <c r="AE22" s="83"/>
      <c r="AF22" s="37">
        <f t="shared" si="27"/>
        <v>4.2</v>
      </c>
      <c r="AG22" s="85">
        <f t="shared" si="28"/>
        <v>2.9400000000000004</v>
      </c>
      <c r="AH22" s="90">
        <f t="shared" si="29"/>
        <v>2.31</v>
      </c>
      <c r="AI22" s="91">
        <f t="shared" si="30"/>
        <v>3.041908254</v>
      </c>
      <c r="AJ22" s="86">
        <f t="shared" si="31"/>
        <v>1.9740000000000002</v>
      </c>
      <c r="AK22" s="40">
        <f t="shared" si="32"/>
        <v>2.5994488716000004</v>
      </c>
      <c r="AL22" s="87">
        <f t="shared" si="33"/>
        <v>1.7220000000000002</v>
      </c>
      <c r="AM22" s="87">
        <f t="shared" si="34"/>
        <v>2.2676043348000001</v>
      </c>
      <c r="AN22" s="39">
        <f t="shared" si="35"/>
        <v>1.3775999999999999</v>
      </c>
      <c r="AO22" s="39">
        <f t="shared" si="36"/>
        <v>1.81408346784</v>
      </c>
      <c r="AP22" s="43">
        <f t="shared" si="37"/>
        <v>0.84000000000000008</v>
      </c>
      <c r="AQ22" s="42">
        <f t="shared" si="38"/>
        <v>0.42000000000000004</v>
      </c>
      <c r="AR22" s="44">
        <f t="shared" si="39"/>
        <v>0.252</v>
      </c>
      <c r="AS22" s="47">
        <f t="shared" si="40"/>
        <v>0</v>
      </c>
      <c r="AT22" s="49">
        <f t="shared" si="41"/>
        <v>0.16800000000000001</v>
      </c>
      <c r="AU22" s="50">
        <f t="shared" si="42"/>
        <v>8.4000000000000005E-2</v>
      </c>
      <c r="AV22" s="51">
        <f t="shared" si="43"/>
        <v>8.4000000000000005E-2</v>
      </c>
      <c r="AW22" s="52">
        <f t="shared" si="44"/>
        <v>0.16800000000000001</v>
      </c>
      <c r="AX22" s="53">
        <f t="shared" si="45"/>
        <v>0.252</v>
      </c>
      <c r="AY22" s="5"/>
    </row>
    <row r="23" spans="1:51" s="12" customFormat="1" ht="25.15" customHeight="1" x14ac:dyDescent="0.25">
      <c r="A23" s="58" t="s">
        <v>59</v>
      </c>
      <c r="B23" s="28">
        <v>3.2</v>
      </c>
      <c r="C23" s="28">
        <f>T23</f>
        <v>0</v>
      </c>
      <c r="D23" s="28">
        <f>V23</f>
        <v>0</v>
      </c>
      <c r="E23" s="28">
        <f>X23</f>
        <v>0</v>
      </c>
      <c r="F23" s="28">
        <f>Z23</f>
        <v>0</v>
      </c>
      <c r="G23" s="28">
        <v>6</v>
      </c>
      <c r="H23" s="29">
        <f>AD23</f>
        <v>0</v>
      </c>
      <c r="I23" s="30">
        <f>SUM(B23:H23)</f>
        <v>9.1999999999999993</v>
      </c>
      <c r="J23" s="139">
        <v>14</v>
      </c>
      <c r="K23" s="6"/>
      <c r="L23" s="118"/>
      <c r="M23" s="21"/>
      <c r="N23" s="93"/>
      <c r="O23" s="99"/>
      <c r="P23" s="98"/>
      <c r="Q23" s="31">
        <v>0</v>
      </c>
      <c r="R23" s="78">
        <f t="shared" si="20"/>
        <v>0</v>
      </c>
      <c r="S23" s="31">
        <v>0</v>
      </c>
      <c r="T23" s="72">
        <f t="shared" si="21"/>
        <v>0</v>
      </c>
      <c r="U23" s="31">
        <v>0</v>
      </c>
      <c r="V23" s="72">
        <f t="shared" si="22"/>
        <v>0</v>
      </c>
      <c r="W23" s="31">
        <v>0</v>
      </c>
      <c r="X23" s="72">
        <f t="shared" si="23"/>
        <v>0</v>
      </c>
      <c r="Y23" s="31">
        <v>0</v>
      </c>
      <c r="Z23" s="72">
        <f t="shared" si="24"/>
        <v>0</v>
      </c>
      <c r="AA23" s="84">
        <f t="shared" si="25"/>
        <v>0</v>
      </c>
      <c r="AB23" s="31">
        <v>0</v>
      </c>
      <c r="AC23" s="92">
        <f t="shared" si="26"/>
        <v>0</v>
      </c>
      <c r="AD23" s="100">
        <v>0</v>
      </c>
      <c r="AE23" s="83"/>
      <c r="AF23" s="37">
        <f t="shared" si="27"/>
        <v>4.5999999999999996</v>
      </c>
      <c r="AG23" s="85">
        <f t="shared" si="28"/>
        <v>3.2199999999999998</v>
      </c>
      <c r="AH23" s="90">
        <f t="shared" si="29"/>
        <v>2.5299999999999998</v>
      </c>
      <c r="AI23" s="91">
        <f t="shared" si="30"/>
        <v>3.1358240038399998</v>
      </c>
      <c r="AJ23" s="86">
        <f t="shared" si="31"/>
        <v>2.1619999999999999</v>
      </c>
      <c r="AK23" s="40">
        <f t="shared" si="32"/>
        <v>2.679704148736</v>
      </c>
      <c r="AL23" s="87">
        <f t="shared" si="33"/>
        <v>1.8859999999999999</v>
      </c>
      <c r="AM23" s="87">
        <f t="shared" si="34"/>
        <v>2.3376142574079997</v>
      </c>
      <c r="AN23" s="39">
        <f t="shared" si="35"/>
        <v>1.5087999999999999</v>
      </c>
      <c r="AO23" s="39">
        <f t="shared" si="36"/>
        <v>1.8700914059264</v>
      </c>
      <c r="AP23" s="43">
        <f t="shared" si="37"/>
        <v>0.91999999999999993</v>
      </c>
      <c r="AQ23" s="42">
        <f t="shared" si="38"/>
        <v>0.45999999999999996</v>
      </c>
      <c r="AR23" s="44">
        <f t="shared" si="39"/>
        <v>0.27600000000000002</v>
      </c>
      <c r="AS23" s="47">
        <f t="shared" si="40"/>
        <v>0</v>
      </c>
      <c r="AT23" s="49">
        <f t="shared" si="41"/>
        <v>0.184</v>
      </c>
      <c r="AU23" s="50">
        <f t="shared" si="42"/>
        <v>9.1999999999999998E-2</v>
      </c>
      <c r="AV23" s="51">
        <f t="shared" si="43"/>
        <v>9.1999999999999998E-2</v>
      </c>
      <c r="AW23" s="52">
        <f t="shared" si="44"/>
        <v>0.184</v>
      </c>
      <c r="AX23" s="53">
        <f t="shared" si="45"/>
        <v>0.27600000000000002</v>
      </c>
      <c r="AY23" s="5"/>
    </row>
    <row r="24" spans="1:51" s="12" customFormat="1" ht="25.15" customHeight="1" x14ac:dyDescent="0.25">
      <c r="A24" s="58" t="s">
        <v>66</v>
      </c>
      <c r="B24" s="28">
        <f>R24</f>
        <v>0</v>
      </c>
      <c r="C24" s="28">
        <f>T24</f>
        <v>0</v>
      </c>
      <c r="D24" s="28">
        <f>V24</f>
        <v>0</v>
      </c>
      <c r="E24" s="28">
        <f>X24</f>
        <v>0</v>
      </c>
      <c r="F24" s="28">
        <f>Z24</f>
        <v>0</v>
      </c>
      <c r="G24" s="28">
        <v>6</v>
      </c>
      <c r="H24" s="29">
        <v>3</v>
      </c>
      <c r="I24" s="30">
        <f>SUM(B24:H24)</f>
        <v>9</v>
      </c>
      <c r="J24" s="139">
        <v>15</v>
      </c>
      <c r="K24" s="6"/>
      <c r="L24" s="118"/>
      <c r="M24" s="21"/>
      <c r="N24" s="93"/>
      <c r="O24" s="99"/>
      <c r="P24" s="98"/>
      <c r="Q24" s="31">
        <v>0</v>
      </c>
      <c r="R24" s="78">
        <f t="shared" si="20"/>
        <v>0</v>
      </c>
      <c r="S24" s="31">
        <v>0</v>
      </c>
      <c r="T24" s="72">
        <f t="shared" si="21"/>
        <v>0</v>
      </c>
      <c r="U24" s="31">
        <v>0</v>
      </c>
      <c r="V24" s="72">
        <f t="shared" si="22"/>
        <v>0</v>
      </c>
      <c r="W24" s="31">
        <v>0</v>
      </c>
      <c r="X24" s="72">
        <f t="shared" si="23"/>
        <v>0</v>
      </c>
      <c r="Y24" s="31">
        <v>0</v>
      </c>
      <c r="Z24" s="72">
        <f t="shared" si="24"/>
        <v>0</v>
      </c>
      <c r="AA24" s="84">
        <f t="shared" si="25"/>
        <v>0</v>
      </c>
      <c r="AB24" s="31">
        <v>0</v>
      </c>
      <c r="AC24" s="92">
        <f t="shared" si="26"/>
        <v>0</v>
      </c>
      <c r="AD24" s="100">
        <v>0</v>
      </c>
      <c r="AE24" s="83"/>
      <c r="AF24" s="37">
        <f t="shared" si="27"/>
        <v>3</v>
      </c>
      <c r="AG24" s="85">
        <f t="shared" si="28"/>
        <v>2.1</v>
      </c>
      <c r="AH24" s="90">
        <f t="shared" si="29"/>
        <v>1.65</v>
      </c>
      <c r="AI24" s="91">
        <f t="shared" si="30"/>
        <v>2.0904953784</v>
      </c>
      <c r="AJ24" s="86">
        <f t="shared" si="31"/>
        <v>1.41</v>
      </c>
      <c r="AK24" s="40">
        <f t="shared" si="32"/>
        <v>1.78642332336</v>
      </c>
      <c r="AL24" s="87">
        <f t="shared" si="33"/>
        <v>1.23</v>
      </c>
      <c r="AM24" s="87">
        <f t="shared" si="34"/>
        <v>1.5583692820799999</v>
      </c>
      <c r="AN24" s="39">
        <f t="shared" si="35"/>
        <v>0.98399999999999987</v>
      </c>
      <c r="AO24" s="39">
        <f t="shared" si="36"/>
        <v>1.2466954256639999</v>
      </c>
      <c r="AP24" s="43">
        <f t="shared" si="37"/>
        <v>0.6</v>
      </c>
      <c r="AQ24" s="42">
        <f t="shared" si="38"/>
        <v>0.3</v>
      </c>
      <c r="AR24" s="44">
        <f t="shared" si="39"/>
        <v>0.18</v>
      </c>
      <c r="AS24" s="47">
        <f t="shared" si="40"/>
        <v>0</v>
      </c>
      <c r="AT24" s="49">
        <f t="shared" si="41"/>
        <v>0.12</v>
      </c>
      <c r="AU24" s="50">
        <f t="shared" si="42"/>
        <v>0.06</v>
      </c>
      <c r="AV24" s="51">
        <f t="shared" si="43"/>
        <v>0.06</v>
      </c>
      <c r="AW24" s="52">
        <f t="shared" si="44"/>
        <v>0.12</v>
      </c>
      <c r="AX24" s="53">
        <f t="shared" si="45"/>
        <v>0.18</v>
      </c>
      <c r="AY24" s="5"/>
    </row>
    <row r="25" spans="1:51" s="12" customFormat="1" ht="25.15" customHeight="1" x14ac:dyDescent="0.25">
      <c r="A25" s="58" t="s">
        <v>67</v>
      </c>
      <c r="B25" s="28">
        <f>R25</f>
        <v>0</v>
      </c>
      <c r="C25" s="28">
        <f>T25</f>
        <v>0</v>
      </c>
      <c r="D25" s="28">
        <v>1.4</v>
      </c>
      <c r="E25" s="28">
        <f>X25</f>
        <v>0</v>
      </c>
      <c r="F25" s="28">
        <f>Z25</f>
        <v>0</v>
      </c>
      <c r="G25" s="28">
        <v>6</v>
      </c>
      <c r="H25" s="29">
        <v>1.47</v>
      </c>
      <c r="I25" s="30">
        <f>SUM(B25:H25)</f>
        <v>8.870000000000001</v>
      </c>
      <c r="J25" s="139">
        <v>16</v>
      </c>
      <c r="K25" s="6"/>
      <c r="L25" s="118"/>
      <c r="M25" s="21"/>
      <c r="N25" s="93"/>
      <c r="O25" s="99"/>
      <c r="P25" s="98"/>
      <c r="Q25" s="31">
        <v>0</v>
      </c>
      <c r="R25" s="78">
        <f t="shared" si="20"/>
        <v>0</v>
      </c>
      <c r="S25" s="31">
        <v>0</v>
      </c>
      <c r="T25" s="72">
        <f t="shared" si="21"/>
        <v>0</v>
      </c>
      <c r="U25" s="31">
        <v>0</v>
      </c>
      <c r="V25" s="72">
        <f t="shared" si="22"/>
        <v>0</v>
      </c>
      <c r="W25" s="31">
        <v>0</v>
      </c>
      <c r="X25" s="72">
        <f t="shared" si="23"/>
        <v>0</v>
      </c>
      <c r="Y25" s="31">
        <v>0</v>
      </c>
      <c r="Z25" s="72">
        <f t="shared" si="24"/>
        <v>0</v>
      </c>
      <c r="AA25" s="84">
        <f t="shared" si="25"/>
        <v>0</v>
      </c>
      <c r="AB25" s="31">
        <v>0</v>
      </c>
      <c r="AC25" s="92">
        <f t="shared" si="26"/>
        <v>0</v>
      </c>
      <c r="AD25" s="100">
        <v>0</v>
      </c>
      <c r="AE25" s="83"/>
      <c r="AF25" s="37">
        <f t="shared" si="27"/>
        <v>3.7000000000000006</v>
      </c>
      <c r="AG25" s="85">
        <f t="shared" si="28"/>
        <v>2.5900000000000003</v>
      </c>
      <c r="AH25" s="90">
        <f t="shared" si="29"/>
        <v>2.0350000000000001</v>
      </c>
      <c r="AI25" s="91">
        <f t="shared" si="30"/>
        <v>2.4063953795200002</v>
      </c>
      <c r="AJ25" s="86">
        <f t="shared" si="31"/>
        <v>1.7390000000000003</v>
      </c>
      <c r="AK25" s="40">
        <f t="shared" si="32"/>
        <v>2.0563742334080004</v>
      </c>
      <c r="AL25" s="87">
        <f t="shared" si="33"/>
        <v>1.5170000000000001</v>
      </c>
      <c r="AM25" s="87">
        <f t="shared" si="34"/>
        <v>1.7938583738240002</v>
      </c>
      <c r="AN25" s="39">
        <f t="shared" si="35"/>
        <v>1.2136</v>
      </c>
      <c r="AO25" s="39">
        <f t="shared" si="36"/>
        <v>1.4350866990592002</v>
      </c>
      <c r="AP25" s="43">
        <f t="shared" si="37"/>
        <v>0.7400000000000001</v>
      </c>
      <c r="AQ25" s="42">
        <f t="shared" si="38"/>
        <v>0.37000000000000005</v>
      </c>
      <c r="AR25" s="44">
        <f t="shared" si="39"/>
        <v>0.22200000000000003</v>
      </c>
      <c r="AS25" s="47">
        <f t="shared" si="40"/>
        <v>0</v>
      </c>
      <c r="AT25" s="49">
        <f t="shared" si="41"/>
        <v>0.14800000000000002</v>
      </c>
      <c r="AU25" s="50">
        <f t="shared" si="42"/>
        <v>7.400000000000001E-2</v>
      </c>
      <c r="AV25" s="51">
        <f t="shared" si="43"/>
        <v>7.400000000000001E-2</v>
      </c>
      <c r="AW25" s="52">
        <f t="shared" si="44"/>
        <v>0.14800000000000002</v>
      </c>
      <c r="AX25" s="53">
        <f t="shared" si="45"/>
        <v>0.22200000000000003</v>
      </c>
      <c r="AY25" s="5"/>
    </row>
    <row r="26" spans="1:51" s="12" customFormat="1" ht="25.15" customHeight="1" x14ac:dyDescent="0.25">
      <c r="A26" s="58" t="s">
        <v>69</v>
      </c>
      <c r="B26" s="28">
        <f>R26</f>
        <v>0</v>
      </c>
      <c r="C26" s="28">
        <f>T26</f>
        <v>0</v>
      </c>
      <c r="D26" s="28">
        <f>V26</f>
        <v>0</v>
      </c>
      <c r="E26" s="28">
        <f>X26</f>
        <v>0</v>
      </c>
      <c r="F26" s="28">
        <f>Z26</f>
        <v>0</v>
      </c>
      <c r="G26" s="28">
        <f>AC26</f>
        <v>0</v>
      </c>
      <c r="H26" s="29">
        <f>AD26</f>
        <v>0</v>
      </c>
      <c r="I26" s="30">
        <f>SUM(B26:H26)</f>
        <v>0</v>
      </c>
      <c r="J26" s="139">
        <v>17</v>
      </c>
      <c r="K26" s="6"/>
      <c r="L26" s="118"/>
      <c r="M26" s="21"/>
      <c r="N26" s="93"/>
      <c r="O26" s="99"/>
      <c r="P26" s="98"/>
      <c r="Q26" s="31">
        <v>0</v>
      </c>
      <c r="R26" s="78">
        <f t="shared" si="20"/>
        <v>0</v>
      </c>
      <c r="S26" s="31">
        <v>0</v>
      </c>
      <c r="T26" s="72">
        <f t="shared" si="21"/>
        <v>0</v>
      </c>
      <c r="U26" s="31">
        <v>0</v>
      </c>
      <c r="V26" s="72">
        <f t="shared" si="22"/>
        <v>0</v>
      </c>
      <c r="W26" s="31">
        <v>0</v>
      </c>
      <c r="X26" s="72">
        <f t="shared" si="23"/>
        <v>0</v>
      </c>
      <c r="Y26" s="31">
        <v>0</v>
      </c>
      <c r="Z26" s="72">
        <f t="shared" si="24"/>
        <v>0</v>
      </c>
      <c r="AA26" s="84">
        <f t="shared" si="25"/>
        <v>0</v>
      </c>
      <c r="AB26" s="31">
        <v>0</v>
      </c>
      <c r="AC26" s="92">
        <f t="shared" si="26"/>
        <v>0</v>
      </c>
      <c r="AD26" s="100">
        <v>0</v>
      </c>
      <c r="AE26" s="83"/>
      <c r="AF26" s="37">
        <f t="shared" si="27"/>
        <v>0</v>
      </c>
      <c r="AG26" s="85">
        <f t="shared" si="28"/>
        <v>0</v>
      </c>
      <c r="AH26" s="90">
        <f t="shared" si="29"/>
        <v>0</v>
      </c>
      <c r="AI26" s="91">
        <f t="shared" si="30"/>
        <v>0</v>
      </c>
      <c r="AJ26" s="86">
        <f t="shared" si="31"/>
        <v>0</v>
      </c>
      <c r="AK26" s="40">
        <f t="shared" si="32"/>
        <v>0</v>
      </c>
      <c r="AL26" s="87">
        <f t="shared" si="33"/>
        <v>0</v>
      </c>
      <c r="AM26" s="87">
        <f t="shared" si="34"/>
        <v>0</v>
      </c>
      <c r="AN26" s="39">
        <f t="shared" si="35"/>
        <v>0</v>
      </c>
      <c r="AO26" s="39">
        <f t="shared" si="36"/>
        <v>0</v>
      </c>
      <c r="AP26" s="43">
        <f t="shared" si="37"/>
        <v>0</v>
      </c>
      <c r="AQ26" s="42">
        <f t="shared" si="38"/>
        <v>0</v>
      </c>
      <c r="AR26" s="44">
        <f t="shared" si="39"/>
        <v>0</v>
      </c>
      <c r="AS26" s="47">
        <f t="shared" si="40"/>
        <v>0</v>
      </c>
      <c r="AT26" s="49">
        <f t="shared" si="41"/>
        <v>0</v>
      </c>
      <c r="AU26" s="50">
        <f t="shared" si="42"/>
        <v>0</v>
      </c>
      <c r="AV26" s="51">
        <f t="shared" si="43"/>
        <v>0</v>
      </c>
      <c r="AW26" s="52">
        <f t="shared" si="44"/>
        <v>0</v>
      </c>
      <c r="AX26" s="53">
        <f t="shared" si="45"/>
        <v>0</v>
      </c>
      <c r="AY26" s="5"/>
    </row>
    <row r="27" spans="1:51" s="12" customFormat="1" ht="25.15" customHeight="1" x14ac:dyDescent="0.25">
      <c r="A27" s="104" t="s">
        <v>72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6"/>
      <c r="L27" s="118"/>
      <c r="M27" s="21"/>
      <c r="N27" s="101"/>
      <c r="O27" s="102"/>
      <c r="P27" s="103"/>
      <c r="Q27" s="31"/>
      <c r="R27" s="78"/>
      <c r="S27" s="31"/>
      <c r="T27" s="72"/>
      <c r="U27" s="31"/>
      <c r="V27" s="72"/>
      <c r="W27" s="31"/>
      <c r="X27" s="72"/>
      <c r="Y27" s="31"/>
      <c r="Z27" s="72"/>
      <c r="AA27" s="84"/>
      <c r="AB27" s="31"/>
      <c r="AC27" s="92"/>
      <c r="AD27" s="100"/>
      <c r="AE27" s="83"/>
      <c r="AF27" s="37"/>
      <c r="AG27" s="85"/>
      <c r="AH27" s="90"/>
      <c r="AI27" s="91"/>
      <c r="AJ27" s="86"/>
      <c r="AK27" s="40"/>
      <c r="AL27" s="87"/>
      <c r="AM27" s="87"/>
      <c r="AN27" s="39"/>
      <c r="AO27" s="39"/>
      <c r="AP27" s="43"/>
      <c r="AQ27" s="42"/>
      <c r="AR27" s="44"/>
      <c r="AS27" s="47"/>
      <c r="AT27" s="49"/>
      <c r="AU27" s="50"/>
      <c r="AV27" s="51"/>
      <c r="AW27" s="52"/>
      <c r="AX27" s="53"/>
    </row>
    <row r="28" spans="1:51" s="12" customFormat="1" ht="25.15" customHeight="1" x14ac:dyDescent="0.25">
      <c r="A28" s="105"/>
      <c r="B28" s="105"/>
      <c r="C28" s="105"/>
      <c r="D28" s="105"/>
      <c r="E28" s="105"/>
      <c r="F28" s="105"/>
      <c r="G28" s="105"/>
      <c r="H28" s="105"/>
      <c r="I28" s="105"/>
      <c r="J28" s="105"/>
      <c r="K28" s="16"/>
      <c r="L28" s="118"/>
      <c r="M28" s="21"/>
      <c r="N28" s="101"/>
      <c r="O28" s="102"/>
      <c r="P28" s="103"/>
      <c r="Q28" s="31"/>
      <c r="R28" s="78"/>
      <c r="S28" s="31"/>
      <c r="T28" s="72"/>
      <c r="U28" s="31"/>
      <c r="V28" s="72"/>
      <c r="W28" s="31"/>
      <c r="X28" s="72"/>
      <c r="Y28" s="31"/>
      <c r="Z28" s="72"/>
      <c r="AA28" s="84"/>
      <c r="AB28" s="31"/>
      <c r="AC28" s="92"/>
      <c r="AD28" s="100"/>
      <c r="AE28" s="83"/>
      <c r="AF28" s="37"/>
      <c r="AG28" s="85"/>
      <c r="AH28" s="90"/>
      <c r="AI28" s="91"/>
      <c r="AJ28" s="86"/>
      <c r="AK28" s="40"/>
      <c r="AL28" s="87"/>
      <c r="AM28" s="87"/>
      <c r="AN28" s="39"/>
      <c r="AO28" s="39"/>
      <c r="AP28" s="43"/>
      <c r="AQ28" s="42"/>
      <c r="AR28" s="44"/>
      <c r="AS28" s="47"/>
      <c r="AT28" s="49"/>
      <c r="AU28" s="50"/>
      <c r="AV28" s="51"/>
      <c r="AW28" s="52"/>
      <c r="AX28" s="53"/>
    </row>
    <row r="29" spans="1:51" s="12" customFormat="1" ht="14.45" customHeight="1" x14ac:dyDescent="0.25">
      <c r="A29" s="105"/>
      <c r="B29" s="105"/>
      <c r="C29" s="105"/>
      <c r="D29" s="105"/>
      <c r="E29" s="105"/>
      <c r="F29" s="105"/>
      <c r="G29" s="105"/>
      <c r="H29" s="105"/>
      <c r="I29" s="105"/>
      <c r="J29" s="105"/>
      <c r="L29" s="118"/>
      <c r="M29" s="21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73"/>
      <c r="AB29" s="17"/>
      <c r="AC29" s="17"/>
      <c r="AD29" s="22"/>
      <c r="AE29" s="22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</row>
    <row r="30" spans="1:51" s="59" customFormat="1" ht="20.100000000000001" customHeight="1" x14ac:dyDescent="0.25">
      <c r="A30" s="59" t="s">
        <v>73</v>
      </c>
      <c r="I30" s="60"/>
      <c r="J30" s="60"/>
      <c r="K30" s="60"/>
      <c r="L30" s="118"/>
      <c r="M30" s="61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74"/>
      <c r="AB30" s="19"/>
      <c r="AC30" s="19"/>
      <c r="AD30" s="23"/>
      <c r="AE30" s="23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</row>
    <row r="31" spans="1:51" s="18" customFormat="1" ht="20.100000000000001" customHeight="1" x14ac:dyDescent="0.25">
      <c r="I31" s="12"/>
      <c r="J31" s="12"/>
      <c r="K31" s="12"/>
      <c r="L31" s="61"/>
      <c r="M31" s="12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74"/>
      <c r="AB31" s="19"/>
      <c r="AC31" s="19"/>
      <c r="AD31" s="23"/>
      <c r="AE31" s="23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</row>
    <row r="32" spans="1:51" s="11" customFormat="1" ht="10.15" customHeight="1" x14ac:dyDescent="0.25">
      <c r="A32" s="13"/>
      <c r="B32" s="13"/>
      <c r="C32" s="13"/>
      <c r="D32" s="13"/>
      <c r="E32" s="13"/>
      <c r="F32" s="13"/>
      <c r="G32" s="13"/>
      <c r="H32" s="13"/>
      <c r="I32" s="14"/>
      <c r="J32" s="14"/>
      <c r="K32" s="14"/>
      <c r="L32" s="14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75"/>
      <c r="AB32" s="15"/>
      <c r="AC32" s="15"/>
      <c r="AD32" s="24"/>
      <c r="AE32" s="24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10"/>
    </row>
    <row r="33" spans="1:51" s="11" customFormat="1" ht="16.5" customHeight="1" x14ac:dyDescent="0.25">
      <c r="A33" s="13"/>
      <c r="B33" s="13"/>
      <c r="C33" s="13"/>
      <c r="D33" s="13"/>
      <c r="E33" s="13"/>
      <c r="F33" s="13"/>
      <c r="G33" s="13"/>
      <c r="H33" s="13"/>
      <c r="I33" s="14"/>
      <c r="J33" s="14"/>
      <c r="K33" s="14"/>
      <c r="L33" s="14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75"/>
      <c r="AB33" s="15"/>
      <c r="AC33" s="15"/>
      <c r="AD33" s="24"/>
      <c r="AE33" s="24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1"/>
    </row>
    <row r="34" spans="1:51" s="11" customFormat="1" ht="10.15" customHeight="1" x14ac:dyDescent="0.25">
      <c r="A34" s="13"/>
      <c r="B34" s="13"/>
      <c r="C34" s="13"/>
      <c r="D34" s="13"/>
      <c r="E34" s="13"/>
      <c r="F34" s="13"/>
      <c r="G34" s="13"/>
      <c r="H34" s="13"/>
      <c r="I34" s="14"/>
      <c r="J34" s="14"/>
      <c r="K34" s="14"/>
      <c r="L34" s="14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75"/>
      <c r="AB34" s="15"/>
      <c r="AC34" s="15"/>
      <c r="AD34" s="24"/>
      <c r="AE34" s="24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10"/>
    </row>
    <row r="35" spans="1:51" s="11" customFormat="1" ht="13.9" customHeight="1" x14ac:dyDescent="0.25">
      <c r="A35" s="13"/>
      <c r="B35" s="13"/>
      <c r="C35" s="13"/>
      <c r="D35" s="13"/>
      <c r="E35" s="13"/>
      <c r="F35" s="13"/>
      <c r="G35" s="13"/>
      <c r="H35" s="13"/>
      <c r="I35" s="14"/>
      <c r="J35" s="14"/>
      <c r="K35" s="14"/>
      <c r="L35" s="14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75"/>
      <c r="AB35" s="15"/>
      <c r="AC35" s="15"/>
      <c r="AD35" s="24"/>
      <c r="AE35" s="24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2"/>
    </row>
    <row r="36" spans="1:51" s="11" customFormat="1" ht="10.15" customHeight="1" x14ac:dyDescent="0.25">
      <c r="A36" s="13"/>
      <c r="B36" s="13"/>
      <c r="C36" s="13"/>
      <c r="D36" s="13"/>
      <c r="E36" s="13"/>
      <c r="F36" s="13"/>
      <c r="G36" s="13"/>
      <c r="H36" s="13"/>
      <c r="I36" s="14"/>
      <c r="J36" s="14"/>
      <c r="K36" s="14"/>
      <c r="L36" s="14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75"/>
      <c r="AB36" s="15"/>
      <c r="AC36" s="15"/>
      <c r="AD36" s="24"/>
      <c r="AE36" s="24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10"/>
    </row>
    <row r="37" spans="1:51" s="11" customFormat="1" ht="130.9" customHeight="1" x14ac:dyDescent="0.25">
      <c r="A37" s="13"/>
      <c r="B37" s="13"/>
      <c r="C37" s="13"/>
      <c r="D37" s="13"/>
      <c r="E37" s="13"/>
      <c r="F37" s="13"/>
      <c r="G37" s="13"/>
      <c r="H37" s="13"/>
      <c r="I37" s="14"/>
      <c r="J37" s="14"/>
      <c r="K37" s="14"/>
      <c r="L37" s="14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75"/>
      <c r="AB37" s="15"/>
      <c r="AC37" s="15"/>
      <c r="AD37" s="24"/>
      <c r="AE37" s="24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4"/>
    </row>
    <row r="38" spans="1:51" s="11" customFormat="1" ht="19.899999999999999" customHeight="1" x14ac:dyDescent="0.25">
      <c r="A38" s="13"/>
      <c r="B38" s="13"/>
      <c r="C38" s="13"/>
      <c r="D38" s="13"/>
      <c r="E38" s="13"/>
      <c r="F38" s="13"/>
      <c r="G38" s="13"/>
      <c r="H38" s="13"/>
      <c r="I38" s="14"/>
      <c r="J38" s="14"/>
      <c r="K38" s="14"/>
      <c r="L38" s="14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75"/>
      <c r="AB38" s="15"/>
      <c r="AC38" s="15"/>
      <c r="AD38" s="24"/>
      <c r="AE38" s="24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4"/>
    </row>
    <row r="39" spans="1:51" s="11" customFormat="1" ht="19.899999999999999" customHeight="1" x14ac:dyDescent="0.25">
      <c r="A39" s="13"/>
      <c r="B39" s="13"/>
      <c r="C39" s="13"/>
      <c r="D39" s="13"/>
      <c r="E39" s="13"/>
      <c r="F39" s="13"/>
      <c r="G39" s="13"/>
      <c r="H39" s="13"/>
      <c r="I39" s="14"/>
      <c r="J39" s="14"/>
      <c r="K39" s="14"/>
      <c r="L39" s="14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75"/>
      <c r="AB39" s="15"/>
      <c r="AC39" s="15"/>
      <c r="AD39" s="24"/>
      <c r="AE39" s="24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4"/>
    </row>
    <row r="40" spans="1:51" s="11" customFormat="1" ht="19.899999999999999" customHeight="1" x14ac:dyDescent="0.25">
      <c r="A40" s="13"/>
      <c r="B40" s="13"/>
      <c r="C40" s="13"/>
      <c r="D40" s="13"/>
      <c r="E40" s="13"/>
      <c r="F40" s="13"/>
      <c r="G40" s="13"/>
      <c r="H40" s="13"/>
      <c r="I40" s="14"/>
      <c r="J40" s="14"/>
      <c r="K40" s="14"/>
      <c r="L40" s="14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75"/>
      <c r="AB40" s="15"/>
      <c r="AC40" s="15"/>
      <c r="AD40" s="24"/>
      <c r="AE40" s="24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4"/>
    </row>
    <row r="41" spans="1:51" s="12" customFormat="1" ht="25.15" customHeight="1" x14ac:dyDescent="0.25">
      <c r="A41" s="13"/>
      <c r="B41" s="13"/>
      <c r="C41" s="13"/>
      <c r="D41" s="13"/>
      <c r="E41" s="13"/>
      <c r="F41" s="13"/>
      <c r="G41" s="13"/>
      <c r="H41" s="13"/>
      <c r="I41" s="14"/>
      <c r="J41" s="14"/>
      <c r="K41" s="14"/>
      <c r="L41" s="14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75"/>
      <c r="AB41" s="15"/>
      <c r="AC41" s="15"/>
      <c r="AD41" s="24"/>
      <c r="AE41" s="24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5"/>
    </row>
    <row r="42" spans="1:51" s="12" customFormat="1" ht="25.15" customHeight="1" x14ac:dyDescent="0.25">
      <c r="A42" s="13"/>
      <c r="B42" s="13"/>
      <c r="C42" s="13"/>
      <c r="D42" s="13"/>
      <c r="E42" s="13"/>
      <c r="F42" s="13"/>
      <c r="G42" s="13"/>
      <c r="H42" s="13"/>
      <c r="I42" s="14"/>
      <c r="J42" s="14"/>
      <c r="K42" s="14"/>
      <c r="L42" s="14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75"/>
      <c r="AB42" s="15"/>
      <c r="AC42" s="15"/>
      <c r="AD42" s="24"/>
      <c r="AE42" s="24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5"/>
    </row>
    <row r="43" spans="1:51" s="12" customFormat="1" ht="25.15" customHeight="1" x14ac:dyDescent="0.25">
      <c r="A43" s="13"/>
      <c r="B43" s="13"/>
      <c r="C43" s="13"/>
      <c r="D43" s="13"/>
      <c r="E43" s="13"/>
      <c r="F43" s="13"/>
      <c r="G43" s="13"/>
      <c r="H43" s="13"/>
      <c r="I43" s="14"/>
      <c r="J43" s="14"/>
      <c r="K43" s="14"/>
      <c r="L43" s="14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75"/>
      <c r="AB43" s="15"/>
      <c r="AC43" s="15"/>
      <c r="AD43" s="24"/>
      <c r="AE43" s="24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5"/>
    </row>
    <row r="44" spans="1:51" s="12" customFormat="1" ht="25.15" customHeight="1" x14ac:dyDescent="0.25">
      <c r="A44" s="13"/>
      <c r="B44" s="13"/>
      <c r="C44" s="13"/>
      <c r="D44" s="13"/>
      <c r="E44" s="13"/>
      <c r="F44" s="13"/>
      <c r="G44" s="13"/>
      <c r="H44" s="13"/>
      <c r="I44" s="14"/>
      <c r="J44" s="14"/>
      <c r="K44" s="14"/>
      <c r="L44" s="14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75"/>
      <c r="AB44" s="15"/>
      <c r="AC44" s="15"/>
      <c r="AD44" s="24"/>
      <c r="AE44" s="24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5"/>
    </row>
    <row r="45" spans="1:51" s="12" customFormat="1" ht="25.15" customHeight="1" x14ac:dyDescent="0.25">
      <c r="A45" s="13"/>
      <c r="B45" s="13"/>
      <c r="C45" s="13"/>
      <c r="D45" s="13"/>
      <c r="E45" s="13"/>
      <c r="F45" s="13"/>
      <c r="G45" s="13"/>
      <c r="H45" s="13"/>
      <c r="I45" s="14"/>
      <c r="J45" s="14"/>
      <c r="K45" s="14"/>
      <c r="L45" s="14"/>
      <c r="M45" s="14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75"/>
      <c r="AB45" s="15"/>
      <c r="AC45" s="15"/>
      <c r="AD45" s="24"/>
      <c r="AE45" s="24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5"/>
    </row>
    <row r="46" spans="1:51" s="12" customFormat="1" ht="25.15" customHeight="1" x14ac:dyDescent="0.25">
      <c r="A46" s="13"/>
      <c r="B46" s="13"/>
      <c r="C46" s="13"/>
      <c r="D46" s="13"/>
      <c r="E46" s="13"/>
      <c r="F46" s="13"/>
      <c r="G46" s="13"/>
      <c r="H46" s="13"/>
      <c r="I46" s="14"/>
      <c r="J46" s="14"/>
      <c r="K46" s="14"/>
      <c r="L46" s="14"/>
      <c r="M46" s="14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75"/>
      <c r="AB46" s="15"/>
      <c r="AC46" s="15"/>
      <c r="AD46" s="24"/>
      <c r="AE46" s="24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5"/>
    </row>
    <row r="47" spans="1:51" s="12" customFormat="1" ht="25.15" customHeight="1" x14ac:dyDescent="0.25">
      <c r="A47" s="13"/>
      <c r="B47" s="13"/>
      <c r="C47" s="13"/>
      <c r="D47" s="13"/>
      <c r="E47" s="13"/>
      <c r="F47" s="13"/>
      <c r="G47" s="13"/>
      <c r="H47" s="13"/>
      <c r="I47" s="14"/>
      <c r="J47" s="14"/>
      <c r="K47" s="14"/>
      <c r="L47" s="14"/>
      <c r="M47" s="14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75"/>
      <c r="AB47" s="15"/>
      <c r="AC47" s="15"/>
      <c r="AD47" s="24"/>
      <c r="AE47" s="24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5"/>
    </row>
    <row r="48" spans="1:51" s="12" customFormat="1" ht="25.15" customHeight="1" x14ac:dyDescent="0.25">
      <c r="A48" s="13"/>
      <c r="B48" s="13"/>
      <c r="C48" s="13"/>
      <c r="D48" s="13"/>
      <c r="E48" s="13"/>
      <c r="F48" s="13"/>
      <c r="G48" s="13"/>
      <c r="H48" s="13"/>
      <c r="I48" s="14"/>
      <c r="J48" s="14"/>
      <c r="K48" s="14"/>
      <c r="L48" s="14"/>
      <c r="M48" s="14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75"/>
      <c r="AB48" s="15"/>
      <c r="AC48" s="15"/>
      <c r="AD48" s="24"/>
      <c r="AE48" s="24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5"/>
    </row>
    <row r="49" spans="1:51" s="12" customFormat="1" ht="25.15" customHeight="1" x14ac:dyDescent="0.25">
      <c r="A49" s="13"/>
      <c r="B49" s="13"/>
      <c r="C49" s="13"/>
      <c r="D49" s="13"/>
      <c r="E49" s="13"/>
      <c r="F49" s="13"/>
      <c r="G49" s="13"/>
      <c r="H49" s="13"/>
      <c r="I49" s="14"/>
      <c r="J49" s="14"/>
      <c r="K49" s="14"/>
      <c r="L49" s="14"/>
      <c r="M49" s="14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75"/>
      <c r="AB49" s="15"/>
      <c r="AC49" s="15"/>
      <c r="AD49" s="24"/>
      <c r="AE49" s="24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5"/>
    </row>
    <row r="50" spans="1:51" s="12" customFormat="1" ht="25.15" customHeight="1" x14ac:dyDescent="0.25">
      <c r="A50" s="13"/>
      <c r="B50" s="13"/>
      <c r="C50" s="13"/>
      <c r="D50" s="13"/>
      <c r="E50" s="13"/>
      <c r="F50" s="13"/>
      <c r="G50" s="13"/>
      <c r="H50" s="13"/>
      <c r="I50" s="14"/>
      <c r="J50" s="14"/>
      <c r="K50" s="14"/>
      <c r="L50" s="14"/>
      <c r="M50" s="14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75"/>
      <c r="AB50" s="15"/>
      <c r="AC50" s="15"/>
      <c r="AD50" s="24"/>
      <c r="AE50" s="24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</row>
    <row r="51" spans="1:51" s="12" customFormat="1" ht="14.45" customHeight="1" x14ac:dyDescent="0.25">
      <c r="A51" s="13"/>
      <c r="B51" s="13"/>
      <c r="C51" s="13"/>
      <c r="D51" s="13"/>
      <c r="E51" s="13"/>
      <c r="F51" s="13"/>
      <c r="G51" s="13"/>
      <c r="H51" s="13"/>
      <c r="I51" s="14"/>
      <c r="J51" s="14"/>
      <c r="K51" s="14"/>
      <c r="L51" s="14"/>
      <c r="M51" s="14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75"/>
      <c r="AB51" s="15"/>
      <c r="AC51" s="15"/>
      <c r="AD51" s="24"/>
      <c r="AE51" s="24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</row>
    <row r="52" spans="1:51" s="59" customFormat="1" ht="20.100000000000001" customHeight="1" x14ac:dyDescent="0.25">
      <c r="A52" s="13"/>
      <c r="B52" s="13"/>
      <c r="C52" s="13"/>
      <c r="D52" s="13"/>
      <c r="E52" s="13"/>
      <c r="F52" s="13"/>
      <c r="G52" s="13"/>
      <c r="H52" s="13"/>
      <c r="I52" s="14"/>
      <c r="J52" s="14"/>
      <c r="K52" s="14"/>
      <c r="L52" s="14"/>
      <c r="M52" s="14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75"/>
      <c r="AB52" s="15"/>
      <c r="AC52" s="15"/>
      <c r="AD52" s="24"/>
      <c r="AE52" s="24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</row>
    <row r="53" spans="1:51" s="18" customFormat="1" ht="20.100000000000001" customHeight="1" x14ac:dyDescent="0.25">
      <c r="A53" s="13"/>
      <c r="B53" s="13"/>
      <c r="C53" s="13"/>
      <c r="D53" s="13"/>
      <c r="E53" s="13"/>
      <c r="F53" s="13"/>
      <c r="G53" s="13"/>
      <c r="H53" s="13"/>
      <c r="I53" s="14"/>
      <c r="J53" s="14"/>
      <c r="K53" s="14"/>
      <c r="L53" s="14"/>
      <c r="M53" s="14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75"/>
      <c r="AB53" s="15"/>
      <c r="AC53" s="15"/>
      <c r="AD53" s="24"/>
      <c r="AE53" s="24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</row>
    <row r="54" spans="1:51" s="11" customFormat="1" ht="10.15" customHeight="1" x14ac:dyDescent="0.25">
      <c r="A54" s="13"/>
      <c r="B54" s="13"/>
      <c r="C54" s="13"/>
      <c r="D54" s="13"/>
      <c r="E54" s="13"/>
      <c r="F54" s="13"/>
      <c r="G54" s="13"/>
      <c r="H54" s="13"/>
      <c r="I54" s="14"/>
      <c r="J54" s="14"/>
      <c r="K54" s="14"/>
      <c r="L54" s="14"/>
      <c r="M54" s="14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75"/>
      <c r="AB54" s="15"/>
      <c r="AC54" s="15"/>
      <c r="AD54" s="24"/>
      <c r="AE54" s="24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10"/>
    </row>
    <row r="55" spans="1:51" s="11" customFormat="1" ht="16.5" customHeight="1" x14ac:dyDescent="0.25">
      <c r="A55" s="13"/>
      <c r="B55" s="13"/>
      <c r="C55" s="13"/>
      <c r="D55" s="13"/>
      <c r="E55" s="13"/>
      <c r="F55" s="13"/>
      <c r="G55" s="13"/>
      <c r="H55" s="13"/>
      <c r="I55" s="14"/>
      <c r="J55" s="14"/>
      <c r="K55" s="14"/>
      <c r="L55" s="14"/>
      <c r="M55" s="14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75"/>
      <c r="AB55" s="15"/>
      <c r="AC55" s="15"/>
      <c r="AD55" s="24"/>
      <c r="AE55" s="24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1"/>
    </row>
    <row r="56" spans="1:51" s="11" customFormat="1" ht="10.15" customHeight="1" x14ac:dyDescent="0.25">
      <c r="A56" s="13"/>
      <c r="B56" s="13"/>
      <c r="C56" s="13"/>
      <c r="D56" s="13"/>
      <c r="E56" s="13"/>
      <c r="F56" s="13"/>
      <c r="G56" s="13"/>
      <c r="H56" s="13"/>
      <c r="I56" s="14"/>
      <c r="J56" s="14"/>
      <c r="K56" s="14"/>
      <c r="L56" s="14"/>
      <c r="M56" s="14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75"/>
      <c r="AB56" s="15"/>
      <c r="AC56" s="15"/>
      <c r="AD56" s="24"/>
      <c r="AE56" s="24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10"/>
    </row>
    <row r="57" spans="1:51" s="11" customFormat="1" ht="13.9" customHeight="1" x14ac:dyDescent="0.25">
      <c r="A57" s="13"/>
      <c r="B57" s="13"/>
      <c r="C57" s="13"/>
      <c r="D57" s="13"/>
      <c r="E57" s="13"/>
      <c r="F57" s="13"/>
      <c r="G57" s="13"/>
      <c r="H57" s="13"/>
      <c r="I57" s="14"/>
      <c r="J57" s="14"/>
      <c r="K57" s="14"/>
      <c r="L57" s="14"/>
      <c r="M57" s="14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75"/>
      <c r="AB57" s="15"/>
      <c r="AC57" s="15"/>
      <c r="AD57" s="24"/>
      <c r="AE57" s="24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2"/>
    </row>
    <row r="58" spans="1:51" s="11" customFormat="1" ht="10.15" customHeight="1" x14ac:dyDescent="0.25">
      <c r="A58" s="13"/>
      <c r="B58" s="13"/>
      <c r="C58" s="13"/>
      <c r="D58" s="13"/>
      <c r="E58" s="13"/>
      <c r="F58" s="13"/>
      <c r="G58" s="13"/>
      <c r="H58" s="13"/>
      <c r="I58" s="14"/>
      <c r="J58" s="14"/>
      <c r="K58" s="14"/>
      <c r="L58" s="14"/>
      <c r="M58" s="14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75"/>
      <c r="AB58" s="15"/>
      <c r="AC58" s="15"/>
      <c r="AD58" s="24"/>
      <c r="AE58" s="24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10"/>
    </row>
    <row r="59" spans="1:51" s="11" customFormat="1" ht="130.9" customHeight="1" x14ac:dyDescent="0.25">
      <c r="A59" s="13"/>
      <c r="B59" s="13"/>
      <c r="C59" s="13"/>
      <c r="D59" s="13"/>
      <c r="E59" s="13"/>
      <c r="F59" s="13"/>
      <c r="G59" s="13"/>
      <c r="H59" s="13"/>
      <c r="I59" s="14"/>
      <c r="J59" s="14"/>
      <c r="K59" s="14"/>
      <c r="L59" s="14"/>
      <c r="M59" s="14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75"/>
      <c r="AB59" s="15"/>
      <c r="AC59" s="15"/>
      <c r="AD59" s="24"/>
      <c r="AE59" s="24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4"/>
    </row>
    <row r="60" spans="1:51" s="11" customFormat="1" ht="19.899999999999999" customHeight="1" x14ac:dyDescent="0.25">
      <c r="A60" s="13"/>
      <c r="B60" s="13"/>
      <c r="C60" s="13"/>
      <c r="D60" s="13"/>
      <c r="E60" s="13"/>
      <c r="F60" s="13"/>
      <c r="G60" s="13"/>
      <c r="H60" s="13"/>
      <c r="I60" s="14"/>
      <c r="J60" s="14"/>
      <c r="K60" s="14"/>
      <c r="L60" s="14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75"/>
      <c r="AB60" s="15"/>
      <c r="AC60" s="15"/>
      <c r="AD60" s="24"/>
      <c r="AE60" s="24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4"/>
    </row>
    <row r="61" spans="1:51" s="11" customFormat="1" ht="19.899999999999999" customHeight="1" x14ac:dyDescent="0.25">
      <c r="A61" s="13"/>
      <c r="B61" s="13"/>
      <c r="C61" s="13"/>
      <c r="D61" s="13"/>
      <c r="E61" s="13"/>
      <c r="F61" s="13"/>
      <c r="G61" s="13"/>
      <c r="H61" s="13"/>
      <c r="I61" s="14"/>
      <c r="J61" s="14"/>
      <c r="K61" s="14"/>
      <c r="L61" s="14"/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75"/>
      <c r="AB61" s="15"/>
      <c r="AC61" s="15"/>
      <c r="AD61" s="24"/>
      <c r="AE61" s="24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4"/>
    </row>
    <row r="62" spans="1:51" s="11" customFormat="1" ht="19.899999999999999" customHeight="1" x14ac:dyDescent="0.25">
      <c r="A62" s="13"/>
      <c r="B62" s="13"/>
      <c r="C62" s="13"/>
      <c r="D62" s="13"/>
      <c r="E62" s="13"/>
      <c r="F62" s="13"/>
      <c r="G62" s="13"/>
      <c r="H62" s="13"/>
      <c r="I62" s="14"/>
      <c r="J62" s="14"/>
      <c r="K62" s="14"/>
      <c r="L62" s="14"/>
      <c r="M62" s="14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75"/>
      <c r="AB62" s="15"/>
      <c r="AC62" s="15"/>
      <c r="AD62" s="24"/>
      <c r="AE62" s="24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4"/>
    </row>
    <row r="63" spans="1:51" s="12" customFormat="1" ht="25.15" customHeight="1" x14ac:dyDescent="0.25">
      <c r="A63" s="13"/>
      <c r="B63" s="13"/>
      <c r="C63" s="13"/>
      <c r="D63" s="13"/>
      <c r="E63" s="13"/>
      <c r="F63" s="13"/>
      <c r="G63" s="13"/>
      <c r="H63" s="13"/>
      <c r="I63" s="14"/>
      <c r="J63" s="14"/>
      <c r="K63" s="14"/>
      <c r="L63" s="14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75"/>
      <c r="AB63" s="15"/>
      <c r="AC63" s="15"/>
      <c r="AD63" s="24"/>
      <c r="AE63" s="24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5"/>
    </row>
    <row r="64" spans="1:51" s="12" customFormat="1" ht="25.15" customHeight="1" x14ac:dyDescent="0.25">
      <c r="A64" s="13"/>
      <c r="B64" s="13"/>
      <c r="C64" s="13"/>
      <c r="D64" s="13"/>
      <c r="E64" s="13"/>
      <c r="F64" s="13"/>
      <c r="G64" s="13"/>
      <c r="H64" s="13"/>
      <c r="I64" s="14"/>
      <c r="J64" s="14"/>
      <c r="K64" s="14"/>
      <c r="L64" s="14"/>
      <c r="M64" s="14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75"/>
      <c r="AB64" s="15"/>
      <c r="AC64" s="15"/>
      <c r="AD64" s="24"/>
      <c r="AE64" s="24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5"/>
    </row>
    <row r="65" spans="1:51" s="12" customFormat="1" ht="25.15" customHeight="1" x14ac:dyDescent="0.25">
      <c r="A65" s="13"/>
      <c r="B65" s="13"/>
      <c r="C65" s="13"/>
      <c r="D65" s="13"/>
      <c r="E65" s="13"/>
      <c r="F65" s="13"/>
      <c r="G65" s="13"/>
      <c r="H65" s="13"/>
      <c r="I65" s="14"/>
      <c r="J65" s="14"/>
      <c r="K65" s="14"/>
      <c r="L65" s="14"/>
      <c r="M65" s="14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75"/>
      <c r="AB65" s="15"/>
      <c r="AC65" s="15"/>
      <c r="AD65" s="24"/>
      <c r="AE65" s="24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5"/>
    </row>
    <row r="66" spans="1:51" s="12" customFormat="1" ht="25.15" customHeight="1" x14ac:dyDescent="0.25">
      <c r="A66" s="13"/>
      <c r="B66" s="13"/>
      <c r="C66" s="13"/>
      <c r="D66" s="13"/>
      <c r="E66" s="13"/>
      <c r="F66" s="13"/>
      <c r="G66" s="13"/>
      <c r="H66" s="13"/>
      <c r="I66" s="14"/>
      <c r="J66" s="14"/>
      <c r="K66" s="14"/>
      <c r="L66" s="14"/>
      <c r="M66" s="14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75"/>
      <c r="AB66" s="15"/>
      <c r="AC66" s="15"/>
      <c r="AD66" s="24"/>
      <c r="AE66" s="24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5"/>
    </row>
    <row r="67" spans="1:51" s="12" customFormat="1" ht="25.15" customHeight="1" x14ac:dyDescent="0.25">
      <c r="A67" s="13"/>
      <c r="B67" s="13"/>
      <c r="C67" s="13"/>
      <c r="D67" s="13"/>
      <c r="E67" s="13"/>
      <c r="F67" s="13"/>
      <c r="G67" s="13"/>
      <c r="H67" s="13"/>
      <c r="I67" s="14"/>
      <c r="J67" s="14"/>
      <c r="K67" s="14"/>
      <c r="L67" s="14"/>
      <c r="M67" s="14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75"/>
      <c r="AB67" s="15"/>
      <c r="AC67" s="15"/>
      <c r="AD67" s="24"/>
      <c r="AE67" s="24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5"/>
    </row>
    <row r="68" spans="1:51" s="12" customFormat="1" ht="25.15" customHeight="1" x14ac:dyDescent="0.25">
      <c r="A68" s="13"/>
      <c r="B68" s="13"/>
      <c r="C68" s="13"/>
      <c r="D68" s="13"/>
      <c r="E68" s="13"/>
      <c r="F68" s="13"/>
      <c r="G68" s="13"/>
      <c r="H68" s="13"/>
      <c r="I68" s="14"/>
      <c r="J68" s="14"/>
      <c r="K68" s="14"/>
      <c r="L68" s="14"/>
      <c r="M68" s="14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75"/>
      <c r="AB68" s="15"/>
      <c r="AC68" s="15"/>
      <c r="AD68" s="24"/>
      <c r="AE68" s="24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5"/>
    </row>
    <row r="69" spans="1:51" s="12" customFormat="1" ht="25.15" customHeight="1" x14ac:dyDescent="0.25">
      <c r="A69" s="13"/>
      <c r="B69" s="13"/>
      <c r="C69" s="13"/>
      <c r="D69" s="13"/>
      <c r="E69" s="13"/>
      <c r="F69" s="13"/>
      <c r="G69" s="13"/>
      <c r="H69" s="13"/>
      <c r="I69" s="14"/>
      <c r="J69" s="14"/>
      <c r="K69" s="14"/>
      <c r="L69" s="14"/>
      <c r="M69" s="14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75"/>
      <c r="AB69" s="15"/>
      <c r="AC69" s="15"/>
      <c r="AD69" s="24"/>
      <c r="AE69" s="24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5"/>
    </row>
    <row r="70" spans="1:51" s="12" customFormat="1" ht="25.15" customHeight="1" x14ac:dyDescent="0.25">
      <c r="A70" s="13"/>
      <c r="B70" s="13"/>
      <c r="C70" s="13"/>
      <c r="D70" s="13"/>
      <c r="E70" s="13"/>
      <c r="F70" s="13"/>
      <c r="G70" s="13"/>
      <c r="H70" s="13"/>
      <c r="I70" s="14"/>
      <c r="J70" s="14"/>
      <c r="K70" s="14"/>
      <c r="L70" s="14"/>
      <c r="M70" s="14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75"/>
      <c r="AB70" s="15"/>
      <c r="AC70" s="15"/>
      <c r="AD70" s="24"/>
      <c r="AE70" s="24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5"/>
    </row>
    <row r="71" spans="1:51" s="12" customFormat="1" ht="25.15" customHeight="1" x14ac:dyDescent="0.25">
      <c r="A71" s="13"/>
      <c r="B71" s="13"/>
      <c r="C71" s="13"/>
      <c r="D71" s="13"/>
      <c r="E71" s="13"/>
      <c r="F71" s="13"/>
      <c r="G71" s="13"/>
      <c r="H71" s="13"/>
      <c r="I71" s="14"/>
      <c r="J71" s="14"/>
      <c r="K71" s="14"/>
      <c r="L71" s="14"/>
      <c r="M71" s="14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75"/>
      <c r="AB71" s="15"/>
      <c r="AC71" s="15"/>
      <c r="AD71" s="24"/>
      <c r="AE71" s="24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5"/>
    </row>
    <row r="72" spans="1:51" s="12" customFormat="1" ht="25.15" customHeight="1" x14ac:dyDescent="0.25">
      <c r="A72" s="13"/>
      <c r="B72" s="13"/>
      <c r="C72" s="13"/>
      <c r="D72" s="13"/>
      <c r="E72" s="13"/>
      <c r="F72" s="13"/>
      <c r="G72" s="13"/>
      <c r="H72" s="13"/>
      <c r="I72" s="14"/>
      <c r="J72" s="14"/>
      <c r="K72" s="14"/>
      <c r="L72" s="14"/>
      <c r="M72" s="14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75"/>
      <c r="AB72" s="15"/>
      <c r="AC72" s="15"/>
      <c r="AD72" s="24"/>
      <c r="AE72" s="24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</row>
    <row r="73" spans="1:51" s="12" customFormat="1" ht="14.45" customHeight="1" x14ac:dyDescent="0.25">
      <c r="A73" s="13"/>
      <c r="B73" s="13"/>
      <c r="C73" s="13"/>
      <c r="D73" s="13"/>
      <c r="E73" s="13"/>
      <c r="F73" s="13"/>
      <c r="G73" s="13"/>
      <c r="H73" s="13"/>
      <c r="I73" s="14"/>
      <c r="J73" s="14"/>
      <c r="K73" s="14"/>
      <c r="L73" s="14"/>
      <c r="M73" s="14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75"/>
      <c r="AB73" s="15"/>
      <c r="AC73" s="15"/>
      <c r="AD73" s="24"/>
      <c r="AE73" s="24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</row>
    <row r="74" spans="1:51" s="59" customFormat="1" ht="20.100000000000001" customHeight="1" x14ac:dyDescent="0.25">
      <c r="A74" s="13"/>
      <c r="B74" s="13"/>
      <c r="C74" s="13"/>
      <c r="D74" s="13"/>
      <c r="E74" s="13"/>
      <c r="F74" s="13"/>
      <c r="G74" s="13"/>
      <c r="H74" s="13"/>
      <c r="I74" s="14"/>
      <c r="J74" s="14"/>
      <c r="K74" s="14"/>
      <c r="L74" s="14"/>
      <c r="M74" s="14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75"/>
      <c r="AB74" s="15"/>
      <c r="AC74" s="15"/>
      <c r="AD74" s="24"/>
      <c r="AE74" s="24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</row>
    <row r="75" spans="1:51" s="18" customFormat="1" ht="20.100000000000001" customHeight="1" x14ac:dyDescent="0.25">
      <c r="A75" s="13"/>
      <c r="B75" s="13"/>
      <c r="C75" s="13"/>
      <c r="D75" s="13"/>
      <c r="E75" s="13"/>
      <c r="F75" s="13"/>
      <c r="G75" s="13"/>
      <c r="H75" s="13"/>
      <c r="I75" s="14"/>
      <c r="J75" s="14"/>
      <c r="K75" s="14"/>
      <c r="L75" s="14"/>
      <c r="M75" s="14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75"/>
      <c r="AB75" s="15"/>
      <c r="AC75" s="15"/>
      <c r="AD75" s="24"/>
      <c r="AE75" s="24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</row>
    <row r="76" spans="1:51" s="11" customFormat="1" ht="10.15" customHeight="1" x14ac:dyDescent="0.25">
      <c r="A76" s="13"/>
      <c r="B76" s="13"/>
      <c r="C76" s="13"/>
      <c r="D76" s="13"/>
      <c r="E76" s="13"/>
      <c r="F76" s="13"/>
      <c r="G76" s="13"/>
      <c r="H76" s="13"/>
      <c r="I76" s="14"/>
      <c r="J76" s="14"/>
      <c r="K76" s="14"/>
      <c r="L76" s="14"/>
      <c r="M76" s="14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75"/>
      <c r="AB76" s="15"/>
      <c r="AC76" s="15"/>
      <c r="AD76" s="24"/>
      <c r="AE76" s="24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10"/>
    </row>
    <row r="77" spans="1:51" s="11" customFormat="1" ht="16.5" customHeight="1" x14ac:dyDescent="0.25">
      <c r="A77" s="13"/>
      <c r="B77" s="13"/>
      <c r="C77" s="13"/>
      <c r="D77" s="13"/>
      <c r="E77" s="13"/>
      <c r="F77" s="13"/>
      <c r="G77" s="13"/>
      <c r="H77" s="13"/>
      <c r="I77" s="14"/>
      <c r="J77" s="14"/>
      <c r="K77" s="14"/>
      <c r="L77" s="14"/>
      <c r="M77" s="14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75"/>
      <c r="AB77" s="15"/>
      <c r="AC77" s="15"/>
      <c r="AD77" s="24"/>
      <c r="AE77" s="24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1"/>
    </row>
    <row r="78" spans="1:51" s="11" customFormat="1" ht="10.15" customHeight="1" x14ac:dyDescent="0.25">
      <c r="A78" s="13"/>
      <c r="B78" s="13"/>
      <c r="C78" s="13"/>
      <c r="D78" s="13"/>
      <c r="E78" s="13"/>
      <c r="F78" s="13"/>
      <c r="G78" s="13"/>
      <c r="H78" s="13"/>
      <c r="I78" s="14"/>
      <c r="J78" s="14"/>
      <c r="K78" s="14"/>
      <c r="L78" s="14"/>
      <c r="M78" s="14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75"/>
      <c r="AB78" s="15"/>
      <c r="AC78" s="15"/>
      <c r="AD78" s="24"/>
      <c r="AE78" s="24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10"/>
    </row>
    <row r="79" spans="1:51" s="11" customFormat="1" ht="13.9" customHeight="1" x14ac:dyDescent="0.25">
      <c r="A79" s="13"/>
      <c r="B79" s="13"/>
      <c r="C79" s="13"/>
      <c r="D79" s="13"/>
      <c r="E79" s="13"/>
      <c r="F79" s="13"/>
      <c r="G79" s="13"/>
      <c r="H79" s="13"/>
      <c r="I79" s="14"/>
      <c r="J79" s="14"/>
      <c r="K79" s="14"/>
      <c r="L79" s="14"/>
      <c r="M79" s="14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75"/>
      <c r="AB79" s="15"/>
      <c r="AC79" s="15"/>
      <c r="AD79" s="24"/>
      <c r="AE79" s="24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2"/>
    </row>
    <row r="80" spans="1:51" s="11" customFormat="1" ht="10.15" customHeight="1" x14ac:dyDescent="0.25">
      <c r="A80" s="13"/>
      <c r="B80" s="13"/>
      <c r="C80" s="13"/>
      <c r="D80" s="13"/>
      <c r="E80" s="13"/>
      <c r="F80" s="13"/>
      <c r="G80" s="13"/>
      <c r="H80" s="13"/>
      <c r="I80" s="14"/>
      <c r="J80" s="14"/>
      <c r="K80" s="14"/>
      <c r="L80" s="14"/>
      <c r="M80" s="14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75"/>
      <c r="AB80" s="15"/>
      <c r="AC80" s="15"/>
      <c r="AD80" s="24"/>
      <c r="AE80" s="24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10"/>
    </row>
    <row r="81" spans="1:51" s="11" customFormat="1" ht="130.9" customHeight="1" x14ac:dyDescent="0.25">
      <c r="A81" s="13"/>
      <c r="B81" s="13"/>
      <c r="C81" s="13"/>
      <c r="D81" s="13"/>
      <c r="E81" s="13"/>
      <c r="F81" s="13"/>
      <c r="G81" s="13"/>
      <c r="H81" s="13"/>
      <c r="I81" s="14"/>
      <c r="J81" s="14"/>
      <c r="K81" s="14"/>
      <c r="L81" s="14"/>
      <c r="M81" s="14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75"/>
      <c r="AB81" s="15"/>
      <c r="AC81" s="15"/>
      <c r="AD81" s="24"/>
      <c r="AE81" s="24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4"/>
    </row>
    <row r="82" spans="1:51" s="11" customFormat="1" ht="19.899999999999999" customHeight="1" x14ac:dyDescent="0.25">
      <c r="A82" s="13"/>
      <c r="B82" s="13"/>
      <c r="C82" s="13"/>
      <c r="D82" s="13"/>
      <c r="E82" s="13"/>
      <c r="F82" s="13"/>
      <c r="G82" s="13"/>
      <c r="H82" s="13"/>
      <c r="I82" s="14"/>
      <c r="J82" s="14"/>
      <c r="K82" s="14"/>
      <c r="L82" s="14"/>
      <c r="M82" s="14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75"/>
      <c r="AB82" s="15"/>
      <c r="AC82" s="15"/>
      <c r="AD82" s="24"/>
      <c r="AE82" s="24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4"/>
    </row>
    <row r="83" spans="1:51" s="11" customFormat="1" ht="19.899999999999999" customHeight="1" x14ac:dyDescent="0.25">
      <c r="A83" s="13"/>
      <c r="B83" s="13"/>
      <c r="C83" s="13"/>
      <c r="D83" s="13"/>
      <c r="E83" s="13"/>
      <c r="F83" s="13"/>
      <c r="G83" s="13"/>
      <c r="H83" s="13"/>
      <c r="I83" s="14"/>
      <c r="J83" s="14"/>
      <c r="K83" s="14"/>
      <c r="L83" s="14"/>
      <c r="M83" s="14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75"/>
      <c r="AB83" s="15"/>
      <c r="AC83" s="15"/>
      <c r="AD83" s="24"/>
      <c r="AE83" s="24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4"/>
    </row>
    <row r="84" spans="1:51" s="11" customFormat="1" ht="19.899999999999999" customHeight="1" x14ac:dyDescent="0.25">
      <c r="A84" s="13"/>
      <c r="B84" s="13"/>
      <c r="C84" s="13"/>
      <c r="D84" s="13"/>
      <c r="E84" s="13"/>
      <c r="F84" s="13"/>
      <c r="G84" s="13"/>
      <c r="H84" s="13"/>
      <c r="I84" s="14"/>
      <c r="J84" s="14"/>
      <c r="K84" s="14"/>
      <c r="L84" s="14"/>
      <c r="M84" s="14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75"/>
      <c r="AB84" s="15"/>
      <c r="AC84" s="15"/>
      <c r="AD84" s="24"/>
      <c r="AE84" s="24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4"/>
    </row>
    <row r="85" spans="1:51" s="12" customFormat="1" ht="25.15" customHeight="1" x14ac:dyDescent="0.25">
      <c r="A85" s="13"/>
      <c r="B85" s="13"/>
      <c r="C85" s="13"/>
      <c r="D85" s="13"/>
      <c r="E85" s="13"/>
      <c r="F85" s="13"/>
      <c r="G85" s="13"/>
      <c r="H85" s="13"/>
      <c r="I85" s="14"/>
      <c r="J85" s="14"/>
      <c r="K85" s="14"/>
      <c r="L85" s="14"/>
      <c r="M85" s="14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75"/>
      <c r="AB85" s="15"/>
      <c r="AC85" s="15"/>
      <c r="AD85" s="24"/>
      <c r="AE85" s="24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5"/>
    </row>
    <row r="86" spans="1:51" s="12" customFormat="1" ht="25.15" customHeight="1" x14ac:dyDescent="0.25">
      <c r="A86" s="13"/>
      <c r="B86" s="13"/>
      <c r="C86" s="13"/>
      <c r="D86" s="13"/>
      <c r="E86" s="13"/>
      <c r="F86" s="13"/>
      <c r="G86" s="13"/>
      <c r="H86" s="13"/>
      <c r="I86" s="14"/>
      <c r="J86" s="14"/>
      <c r="K86" s="14"/>
      <c r="L86" s="14"/>
      <c r="M86" s="14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75"/>
      <c r="AB86" s="15"/>
      <c r="AC86" s="15"/>
      <c r="AD86" s="24"/>
      <c r="AE86" s="24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5"/>
    </row>
    <row r="87" spans="1:51" s="12" customFormat="1" ht="25.15" customHeight="1" x14ac:dyDescent="0.25">
      <c r="A87" s="13"/>
      <c r="B87" s="13"/>
      <c r="C87" s="13"/>
      <c r="D87" s="13"/>
      <c r="E87" s="13"/>
      <c r="F87" s="13"/>
      <c r="G87" s="13"/>
      <c r="H87" s="13"/>
      <c r="I87" s="14"/>
      <c r="J87" s="14"/>
      <c r="K87" s="14"/>
      <c r="L87" s="14"/>
      <c r="M87" s="14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75"/>
      <c r="AB87" s="15"/>
      <c r="AC87" s="15"/>
      <c r="AD87" s="24"/>
      <c r="AE87" s="24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5"/>
    </row>
    <row r="88" spans="1:51" s="12" customFormat="1" ht="25.15" customHeight="1" x14ac:dyDescent="0.25">
      <c r="A88" s="13"/>
      <c r="B88" s="13"/>
      <c r="C88" s="13"/>
      <c r="D88" s="13"/>
      <c r="E88" s="13"/>
      <c r="F88" s="13"/>
      <c r="G88" s="13"/>
      <c r="H88" s="13"/>
      <c r="I88" s="14"/>
      <c r="J88" s="14"/>
      <c r="K88" s="14"/>
      <c r="L88" s="14"/>
      <c r="M88" s="14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75"/>
      <c r="AB88" s="15"/>
      <c r="AC88" s="15"/>
      <c r="AD88" s="24"/>
      <c r="AE88" s="24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5"/>
    </row>
    <row r="89" spans="1:51" s="12" customFormat="1" ht="25.15" customHeight="1" x14ac:dyDescent="0.25">
      <c r="A89" s="13"/>
      <c r="B89" s="13"/>
      <c r="C89" s="13"/>
      <c r="D89" s="13"/>
      <c r="E89" s="13"/>
      <c r="F89" s="13"/>
      <c r="G89" s="13"/>
      <c r="H89" s="13"/>
      <c r="I89" s="14"/>
      <c r="J89" s="14"/>
      <c r="K89" s="14"/>
      <c r="L89" s="14"/>
      <c r="M89" s="14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75"/>
      <c r="AB89" s="15"/>
      <c r="AC89" s="15"/>
      <c r="AD89" s="24"/>
      <c r="AE89" s="24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5"/>
    </row>
    <row r="90" spans="1:51" s="12" customFormat="1" ht="25.15" customHeight="1" x14ac:dyDescent="0.25">
      <c r="A90" s="13"/>
      <c r="B90" s="13"/>
      <c r="C90" s="13"/>
      <c r="D90" s="13"/>
      <c r="E90" s="13"/>
      <c r="F90" s="13"/>
      <c r="G90" s="13"/>
      <c r="H90" s="13"/>
      <c r="I90" s="14"/>
      <c r="J90" s="14"/>
      <c r="K90" s="14"/>
      <c r="L90" s="14"/>
      <c r="M90" s="14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75"/>
      <c r="AB90" s="15"/>
      <c r="AC90" s="15"/>
      <c r="AD90" s="24"/>
      <c r="AE90" s="24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5"/>
    </row>
    <row r="91" spans="1:51" s="12" customFormat="1" ht="25.15" customHeight="1" x14ac:dyDescent="0.25">
      <c r="A91" s="13"/>
      <c r="B91" s="13"/>
      <c r="C91" s="13"/>
      <c r="D91" s="13"/>
      <c r="E91" s="13"/>
      <c r="F91" s="13"/>
      <c r="G91" s="13"/>
      <c r="H91" s="13"/>
      <c r="I91" s="14"/>
      <c r="J91" s="14"/>
      <c r="K91" s="14"/>
      <c r="L91" s="14"/>
      <c r="M91" s="14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75"/>
      <c r="AB91" s="15"/>
      <c r="AC91" s="15"/>
      <c r="AD91" s="24"/>
      <c r="AE91" s="24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5"/>
    </row>
    <row r="92" spans="1:51" s="12" customFormat="1" ht="25.15" customHeight="1" x14ac:dyDescent="0.25">
      <c r="A92" s="13"/>
      <c r="B92" s="13"/>
      <c r="C92" s="13"/>
      <c r="D92" s="13"/>
      <c r="E92" s="13"/>
      <c r="F92" s="13"/>
      <c r="G92" s="13"/>
      <c r="H92" s="13"/>
      <c r="I92" s="14"/>
      <c r="J92" s="14"/>
      <c r="K92" s="14"/>
      <c r="L92" s="14"/>
      <c r="M92" s="14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75"/>
      <c r="AB92" s="15"/>
      <c r="AC92" s="15"/>
      <c r="AD92" s="24"/>
      <c r="AE92" s="24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5"/>
    </row>
    <row r="93" spans="1:51" s="12" customFormat="1" ht="25.15" customHeight="1" x14ac:dyDescent="0.25">
      <c r="A93" s="13"/>
      <c r="B93" s="13"/>
      <c r="C93" s="13"/>
      <c r="D93" s="13"/>
      <c r="E93" s="13"/>
      <c r="F93" s="13"/>
      <c r="G93" s="13"/>
      <c r="H93" s="13"/>
      <c r="I93" s="14"/>
      <c r="J93" s="14"/>
      <c r="K93" s="14"/>
      <c r="L93" s="14"/>
      <c r="M93" s="14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75"/>
      <c r="AB93" s="15"/>
      <c r="AC93" s="15"/>
      <c r="AD93" s="24"/>
      <c r="AE93" s="24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5"/>
    </row>
    <row r="94" spans="1:51" s="12" customFormat="1" ht="25.15" customHeight="1" x14ac:dyDescent="0.25">
      <c r="A94" s="13"/>
      <c r="B94" s="13"/>
      <c r="C94" s="13"/>
      <c r="D94" s="13"/>
      <c r="E94" s="13"/>
      <c r="F94" s="13"/>
      <c r="G94" s="13"/>
      <c r="H94" s="13"/>
      <c r="I94" s="14"/>
      <c r="J94" s="14"/>
      <c r="K94" s="14"/>
      <c r="L94" s="14"/>
      <c r="M94" s="14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75"/>
      <c r="AB94" s="15"/>
      <c r="AC94" s="15"/>
      <c r="AD94" s="24"/>
      <c r="AE94" s="24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</row>
    <row r="95" spans="1:51" s="12" customFormat="1" ht="14.45" customHeight="1" x14ac:dyDescent="0.25">
      <c r="A95" s="13"/>
      <c r="B95" s="13"/>
      <c r="C95" s="13"/>
      <c r="D95" s="13"/>
      <c r="E95" s="13"/>
      <c r="F95" s="13"/>
      <c r="G95" s="13"/>
      <c r="H95" s="13"/>
      <c r="I95" s="14"/>
      <c r="J95" s="14"/>
      <c r="K95" s="14"/>
      <c r="L95" s="14"/>
      <c r="M95" s="14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75"/>
      <c r="AB95" s="15"/>
      <c r="AC95" s="15"/>
      <c r="AD95" s="24"/>
      <c r="AE95" s="24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</row>
    <row r="96" spans="1:51" s="59" customFormat="1" ht="20.100000000000001" customHeight="1" x14ac:dyDescent="0.25">
      <c r="A96" s="13"/>
      <c r="B96" s="13"/>
      <c r="C96" s="13"/>
      <c r="D96" s="13"/>
      <c r="E96" s="13"/>
      <c r="F96" s="13"/>
      <c r="G96" s="13"/>
      <c r="H96" s="13"/>
      <c r="I96" s="14"/>
      <c r="J96" s="14"/>
      <c r="K96" s="14"/>
      <c r="L96" s="14"/>
      <c r="M96" s="14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75"/>
      <c r="AB96" s="15"/>
      <c r="AC96" s="15"/>
      <c r="AD96" s="24"/>
      <c r="AE96" s="24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</row>
    <row r="97" spans="1:51" s="18" customFormat="1" ht="20.100000000000001" customHeight="1" x14ac:dyDescent="0.25">
      <c r="A97" s="13"/>
      <c r="B97" s="13"/>
      <c r="C97" s="13"/>
      <c r="D97" s="13"/>
      <c r="E97" s="13"/>
      <c r="F97" s="13"/>
      <c r="G97" s="13"/>
      <c r="H97" s="13"/>
      <c r="I97" s="14"/>
      <c r="J97" s="14"/>
      <c r="K97" s="14"/>
      <c r="L97" s="14"/>
      <c r="M97" s="14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75"/>
      <c r="AB97" s="15"/>
      <c r="AC97" s="15"/>
      <c r="AD97" s="24"/>
      <c r="AE97" s="24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</row>
    <row r="98" spans="1:51" s="11" customFormat="1" ht="10.15" customHeight="1" x14ac:dyDescent="0.25">
      <c r="A98" s="13"/>
      <c r="B98" s="13"/>
      <c r="C98" s="13"/>
      <c r="D98" s="13"/>
      <c r="E98" s="13"/>
      <c r="F98" s="13"/>
      <c r="G98" s="13"/>
      <c r="H98" s="13"/>
      <c r="I98" s="14"/>
      <c r="J98" s="14"/>
      <c r="K98" s="14"/>
      <c r="L98" s="14"/>
      <c r="M98" s="14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75"/>
      <c r="AB98" s="15"/>
      <c r="AC98" s="15"/>
      <c r="AD98" s="24"/>
      <c r="AE98" s="24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10"/>
    </row>
    <row r="99" spans="1:51" s="11" customFormat="1" ht="16.5" customHeight="1" x14ac:dyDescent="0.25">
      <c r="A99" s="13"/>
      <c r="B99" s="13"/>
      <c r="C99" s="13"/>
      <c r="D99" s="13"/>
      <c r="E99" s="13"/>
      <c r="F99" s="13"/>
      <c r="G99" s="13"/>
      <c r="H99" s="13"/>
      <c r="I99" s="14"/>
      <c r="J99" s="14"/>
      <c r="K99" s="14"/>
      <c r="L99" s="14"/>
      <c r="M99" s="14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75"/>
      <c r="AB99" s="15"/>
      <c r="AC99" s="15"/>
      <c r="AD99" s="24"/>
      <c r="AE99" s="24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1"/>
    </row>
    <row r="100" spans="1:51" s="11" customFormat="1" ht="10.15" customHeight="1" x14ac:dyDescent="0.25">
      <c r="A100" s="13"/>
      <c r="B100" s="13"/>
      <c r="C100" s="13"/>
      <c r="D100" s="13"/>
      <c r="E100" s="13"/>
      <c r="F100" s="13"/>
      <c r="G100" s="13"/>
      <c r="H100" s="13"/>
      <c r="I100" s="14"/>
      <c r="J100" s="14"/>
      <c r="K100" s="14"/>
      <c r="L100" s="14"/>
      <c r="M100" s="14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75"/>
      <c r="AB100" s="15"/>
      <c r="AC100" s="15"/>
      <c r="AD100" s="24"/>
      <c r="AE100" s="24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10"/>
    </row>
    <row r="101" spans="1:51" s="11" customFormat="1" ht="13.9" customHeight="1" x14ac:dyDescent="0.25">
      <c r="A101" s="13"/>
      <c r="B101" s="13"/>
      <c r="C101" s="13"/>
      <c r="D101" s="13"/>
      <c r="E101" s="13"/>
      <c r="F101" s="13"/>
      <c r="G101" s="13"/>
      <c r="H101" s="13"/>
      <c r="I101" s="14"/>
      <c r="J101" s="14"/>
      <c r="K101" s="14"/>
      <c r="L101" s="14"/>
      <c r="M101" s="14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75"/>
      <c r="AB101" s="15"/>
      <c r="AC101" s="15"/>
      <c r="AD101" s="24"/>
      <c r="AE101" s="24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2"/>
    </row>
    <row r="102" spans="1:51" s="11" customFormat="1" ht="10.15" customHeight="1" x14ac:dyDescent="0.25">
      <c r="A102" s="13"/>
      <c r="B102" s="13"/>
      <c r="C102" s="13"/>
      <c r="D102" s="13"/>
      <c r="E102" s="13"/>
      <c r="F102" s="13"/>
      <c r="G102" s="13"/>
      <c r="H102" s="13"/>
      <c r="I102" s="14"/>
      <c r="J102" s="14"/>
      <c r="K102" s="14"/>
      <c r="L102" s="14"/>
      <c r="M102" s="14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75"/>
      <c r="AB102" s="15"/>
      <c r="AC102" s="15"/>
      <c r="AD102" s="24"/>
      <c r="AE102" s="24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10"/>
    </row>
    <row r="103" spans="1:51" s="11" customFormat="1" ht="130.9" customHeight="1" x14ac:dyDescent="0.25">
      <c r="A103" s="13"/>
      <c r="B103" s="13"/>
      <c r="C103" s="13"/>
      <c r="D103" s="13"/>
      <c r="E103" s="13"/>
      <c r="F103" s="13"/>
      <c r="G103" s="13"/>
      <c r="H103" s="13"/>
      <c r="I103" s="14"/>
      <c r="J103" s="14"/>
      <c r="K103" s="14"/>
      <c r="L103" s="14"/>
      <c r="M103" s="14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75"/>
      <c r="AB103" s="15"/>
      <c r="AC103" s="15"/>
      <c r="AD103" s="24"/>
      <c r="AE103" s="24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4"/>
    </row>
    <row r="104" spans="1:51" s="11" customFormat="1" ht="19.899999999999999" customHeight="1" x14ac:dyDescent="0.25">
      <c r="A104" s="13"/>
      <c r="B104" s="13"/>
      <c r="C104" s="13"/>
      <c r="D104" s="13"/>
      <c r="E104" s="13"/>
      <c r="F104" s="13"/>
      <c r="G104" s="13"/>
      <c r="H104" s="13"/>
      <c r="I104" s="14"/>
      <c r="J104" s="14"/>
      <c r="K104" s="14"/>
      <c r="L104" s="14"/>
      <c r="M104" s="14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75"/>
      <c r="AB104" s="15"/>
      <c r="AC104" s="15"/>
      <c r="AD104" s="24"/>
      <c r="AE104" s="24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4"/>
    </row>
    <row r="105" spans="1:51" s="11" customFormat="1" ht="19.899999999999999" customHeight="1" x14ac:dyDescent="0.25">
      <c r="A105" s="13"/>
      <c r="B105" s="13"/>
      <c r="C105" s="13"/>
      <c r="D105" s="13"/>
      <c r="E105" s="13"/>
      <c r="F105" s="13"/>
      <c r="G105" s="13"/>
      <c r="H105" s="13"/>
      <c r="I105" s="14"/>
      <c r="J105" s="14"/>
      <c r="K105" s="14"/>
      <c r="L105" s="14"/>
      <c r="M105" s="14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75"/>
      <c r="AB105" s="15"/>
      <c r="AC105" s="15"/>
      <c r="AD105" s="24"/>
      <c r="AE105" s="24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4"/>
    </row>
    <row r="106" spans="1:51" s="11" customFormat="1" ht="19.899999999999999" customHeight="1" x14ac:dyDescent="0.25">
      <c r="A106" s="13"/>
      <c r="B106" s="13"/>
      <c r="C106" s="13"/>
      <c r="D106" s="13"/>
      <c r="E106" s="13"/>
      <c r="F106" s="13"/>
      <c r="G106" s="13"/>
      <c r="H106" s="13"/>
      <c r="I106" s="14"/>
      <c r="J106" s="14"/>
      <c r="K106" s="14"/>
      <c r="L106" s="14"/>
      <c r="M106" s="14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75"/>
      <c r="AB106" s="15"/>
      <c r="AC106" s="15"/>
      <c r="AD106" s="24"/>
      <c r="AE106" s="24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4"/>
    </row>
    <row r="107" spans="1:51" s="12" customFormat="1" ht="25.15" customHeight="1" x14ac:dyDescent="0.25">
      <c r="A107" s="13"/>
      <c r="B107" s="13"/>
      <c r="C107" s="13"/>
      <c r="D107" s="13"/>
      <c r="E107" s="13"/>
      <c r="F107" s="13"/>
      <c r="G107" s="13"/>
      <c r="H107" s="13"/>
      <c r="I107" s="14"/>
      <c r="J107" s="14"/>
      <c r="K107" s="14"/>
      <c r="L107" s="14"/>
      <c r="M107" s="14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75"/>
      <c r="AB107" s="15"/>
      <c r="AC107" s="15"/>
      <c r="AD107" s="24"/>
      <c r="AE107" s="24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5"/>
    </row>
    <row r="108" spans="1:51" s="12" customFormat="1" ht="25.15" customHeight="1" x14ac:dyDescent="0.25">
      <c r="A108" s="13"/>
      <c r="B108" s="13"/>
      <c r="C108" s="13"/>
      <c r="D108" s="13"/>
      <c r="E108" s="13"/>
      <c r="F108" s="13"/>
      <c r="G108" s="13"/>
      <c r="H108" s="13"/>
      <c r="I108" s="14"/>
      <c r="J108" s="14"/>
      <c r="K108" s="14"/>
      <c r="L108" s="14"/>
      <c r="M108" s="14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75"/>
      <c r="AB108" s="15"/>
      <c r="AC108" s="15"/>
      <c r="AD108" s="24"/>
      <c r="AE108" s="24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5"/>
    </row>
    <row r="109" spans="1:51" s="12" customFormat="1" ht="25.15" customHeight="1" x14ac:dyDescent="0.25">
      <c r="A109" s="13"/>
      <c r="B109" s="13"/>
      <c r="C109" s="13"/>
      <c r="D109" s="13"/>
      <c r="E109" s="13"/>
      <c r="F109" s="13"/>
      <c r="G109" s="13"/>
      <c r="H109" s="13"/>
      <c r="I109" s="14"/>
      <c r="J109" s="14"/>
      <c r="K109" s="14"/>
      <c r="L109" s="14"/>
      <c r="M109" s="14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75"/>
      <c r="AB109" s="15"/>
      <c r="AC109" s="15"/>
      <c r="AD109" s="24"/>
      <c r="AE109" s="24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5"/>
    </row>
    <row r="110" spans="1:51" s="12" customFormat="1" ht="25.15" customHeight="1" x14ac:dyDescent="0.25">
      <c r="A110" s="13"/>
      <c r="B110" s="13"/>
      <c r="C110" s="13"/>
      <c r="D110" s="13"/>
      <c r="E110" s="13"/>
      <c r="F110" s="13"/>
      <c r="G110" s="13"/>
      <c r="H110" s="13"/>
      <c r="I110" s="14"/>
      <c r="J110" s="14"/>
      <c r="K110" s="14"/>
      <c r="L110" s="14"/>
      <c r="M110" s="14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75"/>
      <c r="AB110" s="15"/>
      <c r="AC110" s="15"/>
      <c r="AD110" s="24"/>
      <c r="AE110" s="24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5"/>
    </row>
    <row r="111" spans="1:51" s="12" customFormat="1" ht="25.15" customHeight="1" x14ac:dyDescent="0.25">
      <c r="A111" s="13"/>
      <c r="B111" s="13"/>
      <c r="C111" s="13"/>
      <c r="D111" s="13"/>
      <c r="E111" s="13"/>
      <c r="F111" s="13"/>
      <c r="G111" s="13"/>
      <c r="H111" s="13"/>
      <c r="I111" s="14"/>
      <c r="J111" s="14"/>
      <c r="K111" s="14"/>
      <c r="L111" s="14"/>
      <c r="M111" s="14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75"/>
      <c r="AB111" s="15"/>
      <c r="AC111" s="15"/>
      <c r="AD111" s="24"/>
      <c r="AE111" s="24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5"/>
    </row>
    <row r="112" spans="1:51" s="12" customFormat="1" ht="25.15" customHeight="1" x14ac:dyDescent="0.25">
      <c r="A112" s="13"/>
      <c r="B112" s="13"/>
      <c r="C112" s="13"/>
      <c r="D112" s="13"/>
      <c r="E112" s="13"/>
      <c r="F112" s="13"/>
      <c r="G112" s="13"/>
      <c r="H112" s="13"/>
      <c r="I112" s="14"/>
      <c r="J112" s="14"/>
      <c r="K112" s="14"/>
      <c r="L112" s="14"/>
      <c r="M112" s="14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75"/>
      <c r="AB112" s="15"/>
      <c r="AC112" s="15"/>
      <c r="AD112" s="24"/>
      <c r="AE112" s="24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5"/>
    </row>
    <row r="113" spans="1:51" s="12" customFormat="1" ht="25.15" customHeight="1" x14ac:dyDescent="0.25">
      <c r="A113" s="13"/>
      <c r="B113" s="13"/>
      <c r="C113" s="13"/>
      <c r="D113" s="13"/>
      <c r="E113" s="13"/>
      <c r="F113" s="13"/>
      <c r="G113" s="13"/>
      <c r="H113" s="13"/>
      <c r="I113" s="14"/>
      <c r="J113" s="14"/>
      <c r="K113" s="14"/>
      <c r="L113" s="14"/>
      <c r="M113" s="14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75"/>
      <c r="AB113" s="15"/>
      <c r="AC113" s="15"/>
      <c r="AD113" s="24"/>
      <c r="AE113" s="24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5"/>
    </row>
    <row r="114" spans="1:51" s="12" customFormat="1" ht="25.15" customHeight="1" x14ac:dyDescent="0.25">
      <c r="A114" s="13"/>
      <c r="B114" s="13"/>
      <c r="C114" s="13"/>
      <c r="D114" s="13"/>
      <c r="E114" s="13"/>
      <c r="F114" s="13"/>
      <c r="G114" s="13"/>
      <c r="H114" s="13"/>
      <c r="I114" s="14"/>
      <c r="J114" s="14"/>
      <c r="K114" s="14"/>
      <c r="L114" s="14"/>
      <c r="M114" s="14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75"/>
      <c r="AB114" s="15"/>
      <c r="AC114" s="15"/>
      <c r="AD114" s="24"/>
      <c r="AE114" s="24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5"/>
    </row>
    <row r="115" spans="1:51" s="12" customFormat="1" ht="25.15" customHeight="1" x14ac:dyDescent="0.25">
      <c r="A115" s="13"/>
      <c r="B115" s="13"/>
      <c r="C115" s="13"/>
      <c r="D115" s="13"/>
      <c r="E115" s="13"/>
      <c r="F115" s="13"/>
      <c r="G115" s="13"/>
      <c r="H115" s="13"/>
      <c r="I115" s="14"/>
      <c r="J115" s="14"/>
      <c r="K115" s="14"/>
      <c r="L115" s="14"/>
      <c r="M115" s="14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75"/>
      <c r="AB115" s="15"/>
      <c r="AC115" s="15"/>
      <c r="AD115" s="24"/>
      <c r="AE115" s="24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5"/>
    </row>
    <row r="116" spans="1:51" s="12" customFormat="1" ht="25.15" customHeight="1" x14ac:dyDescent="0.25">
      <c r="A116" s="13"/>
      <c r="B116" s="13"/>
      <c r="C116" s="13"/>
      <c r="D116" s="13"/>
      <c r="E116" s="13"/>
      <c r="F116" s="13"/>
      <c r="G116" s="13"/>
      <c r="H116" s="13"/>
      <c r="I116" s="14"/>
      <c r="J116" s="14"/>
      <c r="K116" s="14"/>
      <c r="L116" s="14"/>
      <c r="M116" s="14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75"/>
      <c r="AB116" s="15"/>
      <c r="AC116" s="15"/>
      <c r="AD116" s="24"/>
      <c r="AE116" s="24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  <c r="AU116" s="33"/>
      <c r="AV116" s="33"/>
      <c r="AW116" s="33"/>
      <c r="AX116" s="33"/>
    </row>
    <row r="117" spans="1:51" s="12" customFormat="1" ht="14.45" customHeight="1" x14ac:dyDescent="0.25">
      <c r="A117" s="13"/>
      <c r="B117" s="13"/>
      <c r="C117" s="13"/>
      <c r="D117" s="13"/>
      <c r="E117" s="13"/>
      <c r="F117" s="13"/>
      <c r="G117" s="13"/>
      <c r="H117" s="13"/>
      <c r="I117" s="14"/>
      <c r="J117" s="14"/>
      <c r="K117" s="14"/>
      <c r="L117" s="14"/>
      <c r="M117" s="14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75"/>
      <c r="AB117" s="15"/>
      <c r="AC117" s="15"/>
      <c r="AD117" s="24"/>
      <c r="AE117" s="24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  <c r="AU117" s="33"/>
      <c r="AV117" s="33"/>
      <c r="AW117" s="33"/>
      <c r="AX117" s="33"/>
    </row>
    <row r="118" spans="1:51" s="59" customFormat="1" ht="20.100000000000001" customHeight="1" x14ac:dyDescent="0.25">
      <c r="A118" s="13"/>
      <c r="B118" s="13"/>
      <c r="C118" s="13"/>
      <c r="D118" s="13"/>
      <c r="E118" s="13"/>
      <c r="F118" s="13"/>
      <c r="G118" s="13"/>
      <c r="H118" s="13"/>
      <c r="I118" s="14"/>
      <c r="J118" s="14"/>
      <c r="K118" s="14"/>
      <c r="L118" s="14"/>
      <c r="M118" s="14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75"/>
      <c r="AB118" s="15"/>
      <c r="AC118" s="15"/>
      <c r="AD118" s="24"/>
      <c r="AE118" s="24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33"/>
      <c r="AS118" s="33"/>
      <c r="AT118" s="33"/>
      <c r="AU118" s="33"/>
      <c r="AV118" s="33"/>
      <c r="AW118" s="33"/>
      <c r="AX118" s="33"/>
    </row>
    <row r="119" spans="1:51" s="18" customFormat="1" ht="20.100000000000001" customHeight="1" x14ac:dyDescent="0.25">
      <c r="A119" s="13"/>
      <c r="B119" s="13"/>
      <c r="C119" s="13"/>
      <c r="D119" s="13"/>
      <c r="E119" s="13"/>
      <c r="F119" s="13"/>
      <c r="G119" s="13"/>
      <c r="H119" s="13"/>
      <c r="I119" s="14"/>
      <c r="J119" s="14"/>
      <c r="K119" s="14"/>
      <c r="L119" s="14"/>
      <c r="M119" s="14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75"/>
      <c r="AB119" s="15"/>
      <c r="AC119" s="15"/>
      <c r="AD119" s="24"/>
      <c r="AE119" s="24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</row>
    <row r="120" spans="1:51" s="11" customFormat="1" ht="10.15" customHeight="1" x14ac:dyDescent="0.25">
      <c r="A120" s="13"/>
      <c r="B120" s="13"/>
      <c r="C120" s="13"/>
      <c r="D120" s="13"/>
      <c r="E120" s="13"/>
      <c r="F120" s="13"/>
      <c r="G120" s="13"/>
      <c r="H120" s="13"/>
      <c r="I120" s="14"/>
      <c r="J120" s="14"/>
      <c r="K120" s="14"/>
      <c r="L120" s="14"/>
      <c r="M120" s="14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75"/>
      <c r="AB120" s="15"/>
      <c r="AC120" s="15"/>
      <c r="AD120" s="24"/>
      <c r="AE120" s="24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  <c r="AQ120" s="33"/>
      <c r="AR120" s="33"/>
      <c r="AS120" s="33"/>
      <c r="AT120" s="33"/>
      <c r="AU120" s="33"/>
      <c r="AV120" s="33"/>
      <c r="AW120" s="33"/>
      <c r="AX120" s="33"/>
      <c r="AY120" s="10"/>
    </row>
    <row r="121" spans="1:51" s="11" customFormat="1" ht="16.5" customHeight="1" x14ac:dyDescent="0.25">
      <c r="A121" s="13"/>
      <c r="B121" s="13"/>
      <c r="C121" s="13"/>
      <c r="D121" s="13"/>
      <c r="E121" s="13"/>
      <c r="F121" s="13"/>
      <c r="G121" s="13"/>
      <c r="H121" s="13"/>
      <c r="I121" s="14"/>
      <c r="J121" s="14"/>
      <c r="K121" s="14"/>
      <c r="L121" s="14"/>
      <c r="M121" s="14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75"/>
      <c r="AB121" s="15"/>
      <c r="AC121" s="15"/>
      <c r="AD121" s="24"/>
      <c r="AE121" s="24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R121" s="33"/>
      <c r="AS121" s="33"/>
      <c r="AT121" s="33"/>
      <c r="AU121" s="33"/>
      <c r="AV121" s="33"/>
      <c r="AW121" s="33"/>
      <c r="AX121" s="33"/>
      <c r="AY121" s="1"/>
    </row>
    <row r="122" spans="1:51" s="11" customFormat="1" ht="10.15" customHeight="1" x14ac:dyDescent="0.25">
      <c r="A122" s="13"/>
      <c r="B122" s="13"/>
      <c r="C122" s="13"/>
      <c r="D122" s="13"/>
      <c r="E122" s="13"/>
      <c r="F122" s="13"/>
      <c r="G122" s="13"/>
      <c r="H122" s="13"/>
      <c r="I122" s="14"/>
      <c r="J122" s="14"/>
      <c r="K122" s="14"/>
      <c r="L122" s="14"/>
      <c r="M122" s="14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75"/>
      <c r="AB122" s="15"/>
      <c r="AC122" s="15"/>
      <c r="AD122" s="24"/>
      <c r="AE122" s="24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R122" s="33"/>
      <c r="AS122" s="33"/>
      <c r="AT122" s="33"/>
      <c r="AU122" s="33"/>
      <c r="AV122" s="33"/>
      <c r="AW122" s="33"/>
      <c r="AX122" s="33"/>
      <c r="AY122" s="10"/>
    </row>
    <row r="123" spans="1:51" s="11" customFormat="1" ht="13.9" customHeight="1" x14ac:dyDescent="0.25">
      <c r="A123" s="13"/>
      <c r="B123" s="13"/>
      <c r="C123" s="13"/>
      <c r="D123" s="13"/>
      <c r="E123" s="13"/>
      <c r="F123" s="13"/>
      <c r="G123" s="13"/>
      <c r="H123" s="13"/>
      <c r="I123" s="14"/>
      <c r="J123" s="14"/>
      <c r="K123" s="14"/>
      <c r="L123" s="14"/>
      <c r="M123" s="14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75"/>
      <c r="AB123" s="15"/>
      <c r="AC123" s="15"/>
      <c r="AD123" s="24"/>
      <c r="AE123" s="24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3"/>
      <c r="AS123" s="33"/>
      <c r="AT123" s="33"/>
      <c r="AU123" s="33"/>
      <c r="AV123" s="33"/>
      <c r="AW123" s="33"/>
      <c r="AX123" s="33"/>
      <c r="AY123" s="2"/>
    </row>
    <row r="124" spans="1:51" s="11" customFormat="1" ht="10.15" customHeight="1" x14ac:dyDescent="0.25">
      <c r="A124" s="13"/>
      <c r="B124" s="13"/>
      <c r="C124" s="13"/>
      <c r="D124" s="13"/>
      <c r="E124" s="13"/>
      <c r="F124" s="13"/>
      <c r="G124" s="13"/>
      <c r="H124" s="13"/>
      <c r="I124" s="14"/>
      <c r="J124" s="14"/>
      <c r="K124" s="14"/>
      <c r="L124" s="14"/>
      <c r="M124" s="14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75"/>
      <c r="AB124" s="15"/>
      <c r="AC124" s="15"/>
      <c r="AD124" s="24"/>
      <c r="AE124" s="24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3"/>
      <c r="AS124" s="33"/>
      <c r="AT124" s="33"/>
      <c r="AU124" s="33"/>
      <c r="AV124" s="33"/>
      <c r="AW124" s="33"/>
      <c r="AX124" s="33"/>
      <c r="AY124" s="10"/>
    </row>
    <row r="125" spans="1:51" s="11" customFormat="1" ht="130.9" customHeight="1" x14ac:dyDescent="0.25">
      <c r="A125" s="13"/>
      <c r="B125" s="13"/>
      <c r="C125" s="13"/>
      <c r="D125" s="13"/>
      <c r="E125" s="13"/>
      <c r="F125" s="13"/>
      <c r="G125" s="13"/>
      <c r="H125" s="13"/>
      <c r="I125" s="14"/>
      <c r="J125" s="14"/>
      <c r="K125" s="14"/>
      <c r="L125" s="14"/>
      <c r="M125" s="14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75"/>
      <c r="AB125" s="15"/>
      <c r="AC125" s="15"/>
      <c r="AD125" s="24"/>
      <c r="AE125" s="24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R125" s="33"/>
      <c r="AS125" s="33"/>
      <c r="AT125" s="33"/>
      <c r="AU125" s="33"/>
      <c r="AV125" s="33"/>
      <c r="AW125" s="33"/>
      <c r="AX125" s="33"/>
      <c r="AY125" s="4"/>
    </row>
    <row r="126" spans="1:51" s="11" customFormat="1" ht="19.899999999999999" customHeight="1" x14ac:dyDescent="0.25">
      <c r="A126" s="13"/>
      <c r="B126" s="13"/>
      <c r="C126" s="13"/>
      <c r="D126" s="13"/>
      <c r="E126" s="13"/>
      <c r="F126" s="13"/>
      <c r="G126" s="13"/>
      <c r="H126" s="13"/>
      <c r="I126" s="14"/>
      <c r="J126" s="14"/>
      <c r="K126" s="14"/>
      <c r="L126" s="14"/>
      <c r="M126" s="14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75"/>
      <c r="AB126" s="15"/>
      <c r="AC126" s="15"/>
      <c r="AD126" s="24"/>
      <c r="AE126" s="24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R126" s="33"/>
      <c r="AS126" s="33"/>
      <c r="AT126" s="33"/>
      <c r="AU126" s="33"/>
      <c r="AV126" s="33"/>
      <c r="AW126" s="33"/>
      <c r="AX126" s="33"/>
      <c r="AY126" s="4"/>
    </row>
    <row r="127" spans="1:51" s="11" customFormat="1" ht="19.899999999999999" customHeight="1" x14ac:dyDescent="0.25">
      <c r="A127" s="13"/>
      <c r="B127" s="13"/>
      <c r="C127" s="13"/>
      <c r="D127" s="13"/>
      <c r="E127" s="13"/>
      <c r="F127" s="13"/>
      <c r="G127" s="13"/>
      <c r="H127" s="13"/>
      <c r="I127" s="14"/>
      <c r="J127" s="14"/>
      <c r="K127" s="14"/>
      <c r="L127" s="14"/>
      <c r="M127" s="14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75"/>
      <c r="AB127" s="15"/>
      <c r="AC127" s="15"/>
      <c r="AD127" s="24"/>
      <c r="AE127" s="24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4"/>
    </row>
    <row r="128" spans="1:51" s="11" customFormat="1" ht="19.899999999999999" customHeight="1" x14ac:dyDescent="0.25">
      <c r="A128" s="13"/>
      <c r="B128" s="13"/>
      <c r="C128" s="13"/>
      <c r="D128" s="13"/>
      <c r="E128" s="13"/>
      <c r="F128" s="13"/>
      <c r="G128" s="13"/>
      <c r="H128" s="13"/>
      <c r="I128" s="14"/>
      <c r="J128" s="14"/>
      <c r="K128" s="14"/>
      <c r="L128" s="14"/>
      <c r="M128" s="14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75"/>
      <c r="AB128" s="15"/>
      <c r="AC128" s="15"/>
      <c r="AD128" s="24"/>
      <c r="AE128" s="24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4"/>
    </row>
    <row r="129" spans="1:51" s="12" customFormat="1" ht="25.15" customHeight="1" x14ac:dyDescent="0.25">
      <c r="A129" s="13"/>
      <c r="B129" s="13"/>
      <c r="C129" s="13"/>
      <c r="D129" s="13"/>
      <c r="E129" s="13"/>
      <c r="F129" s="13"/>
      <c r="G129" s="13"/>
      <c r="H129" s="13"/>
      <c r="I129" s="14"/>
      <c r="J129" s="14"/>
      <c r="K129" s="14"/>
      <c r="L129" s="14"/>
      <c r="M129" s="14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75"/>
      <c r="AB129" s="15"/>
      <c r="AC129" s="15"/>
      <c r="AD129" s="24"/>
      <c r="AE129" s="24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5"/>
    </row>
    <row r="130" spans="1:51" s="12" customFormat="1" ht="25.15" customHeight="1" x14ac:dyDescent="0.25">
      <c r="A130" s="13"/>
      <c r="B130" s="13"/>
      <c r="C130" s="13"/>
      <c r="D130" s="13"/>
      <c r="E130" s="13"/>
      <c r="F130" s="13"/>
      <c r="G130" s="13"/>
      <c r="H130" s="13"/>
      <c r="I130" s="14"/>
      <c r="J130" s="14"/>
      <c r="K130" s="14"/>
      <c r="L130" s="14"/>
      <c r="M130" s="14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75"/>
      <c r="AB130" s="15"/>
      <c r="AC130" s="15"/>
      <c r="AD130" s="24"/>
      <c r="AE130" s="24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5"/>
    </row>
    <row r="131" spans="1:51" s="12" customFormat="1" ht="25.15" customHeight="1" x14ac:dyDescent="0.25">
      <c r="A131" s="13"/>
      <c r="B131" s="13"/>
      <c r="C131" s="13"/>
      <c r="D131" s="13"/>
      <c r="E131" s="13"/>
      <c r="F131" s="13"/>
      <c r="G131" s="13"/>
      <c r="H131" s="13"/>
      <c r="I131" s="14"/>
      <c r="J131" s="14"/>
      <c r="K131" s="14"/>
      <c r="L131" s="14"/>
      <c r="M131" s="14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75"/>
      <c r="AB131" s="15"/>
      <c r="AC131" s="15"/>
      <c r="AD131" s="24"/>
      <c r="AE131" s="24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5"/>
    </row>
    <row r="132" spans="1:51" s="12" customFormat="1" ht="25.15" customHeight="1" x14ac:dyDescent="0.25">
      <c r="A132" s="13"/>
      <c r="B132" s="13"/>
      <c r="C132" s="13"/>
      <c r="D132" s="13"/>
      <c r="E132" s="13"/>
      <c r="F132" s="13"/>
      <c r="G132" s="13"/>
      <c r="H132" s="13"/>
      <c r="I132" s="14"/>
      <c r="J132" s="14"/>
      <c r="K132" s="14"/>
      <c r="L132" s="14"/>
      <c r="M132" s="14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75"/>
      <c r="AB132" s="15"/>
      <c r="AC132" s="15"/>
      <c r="AD132" s="24"/>
      <c r="AE132" s="24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5"/>
    </row>
    <row r="133" spans="1:51" s="12" customFormat="1" ht="25.15" customHeight="1" x14ac:dyDescent="0.25">
      <c r="A133" s="13"/>
      <c r="B133" s="13"/>
      <c r="C133" s="13"/>
      <c r="D133" s="13"/>
      <c r="E133" s="13"/>
      <c r="F133" s="13"/>
      <c r="G133" s="13"/>
      <c r="H133" s="13"/>
      <c r="I133" s="14"/>
      <c r="J133" s="14"/>
      <c r="K133" s="14"/>
      <c r="L133" s="14"/>
      <c r="M133" s="14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75"/>
      <c r="AB133" s="15"/>
      <c r="AC133" s="15"/>
      <c r="AD133" s="24"/>
      <c r="AE133" s="24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5"/>
    </row>
    <row r="134" spans="1:51" s="12" customFormat="1" ht="25.15" customHeight="1" x14ac:dyDescent="0.25">
      <c r="A134" s="13"/>
      <c r="B134" s="13"/>
      <c r="C134" s="13"/>
      <c r="D134" s="13"/>
      <c r="E134" s="13"/>
      <c r="F134" s="13"/>
      <c r="G134" s="13"/>
      <c r="H134" s="13"/>
      <c r="I134" s="14"/>
      <c r="J134" s="14"/>
      <c r="K134" s="14"/>
      <c r="L134" s="14"/>
      <c r="M134" s="14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75"/>
      <c r="AB134" s="15"/>
      <c r="AC134" s="15"/>
      <c r="AD134" s="24"/>
      <c r="AE134" s="24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5"/>
    </row>
    <row r="135" spans="1:51" s="12" customFormat="1" ht="25.15" customHeight="1" x14ac:dyDescent="0.25">
      <c r="A135" s="13"/>
      <c r="B135" s="13"/>
      <c r="C135" s="13"/>
      <c r="D135" s="13"/>
      <c r="E135" s="13"/>
      <c r="F135" s="13"/>
      <c r="G135" s="13"/>
      <c r="H135" s="13"/>
      <c r="I135" s="14"/>
      <c r="J135" s="14"/>
      <c r="K135" s="14"/>
      <c r="L135" s="14"/>
      <c r="M135" s="14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75"/>
      <c r="AB135" s="15"/>
      <c r="AC135" s="15"/>
      <c r="AD135" s="24"/>
      <c r="AE135" s="24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5"/>
    </row>
    <row r="136" spans="1:51" s="12" customFormat="1" ht="25.15" customHeight="1" x14ac:dyDescent="0.25">
      <c r="A136" s="13"/>
      <c r="B136" s="13"/>
      <c r="C136" s="13"/>
      <c r="D136" s="13"/>
      <c r="E136" s="13"/>
      <c r="F136" s="13"/>
      <c r="G136" s="13"/>
      <c r="H136" s="13"/>
      <c r="I136" s="14"/>
      <c r="J136" s="14"/>
      <c r="K136" s="14"/>
      <c r="L136" s="14"/>
      <c r="M136" s="14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75"/>
      <c r="AB136" s="15"/>
      <c r="AC136" s="15"/>
      <c r="AD136" s="24"/>
      <c r="AE136" s="24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5"/>
    </row>
    <row r="137" spans="1:51" s="12" customFormat="1" ht="25.15" customHeight="1" x14ac:dyDescent="0.25">
      <c r="A137" s="13"/>
      <c r="B137" s="13"/>
      <c r="C137" s="13"/>
      <c r="D137" s="13"/>
      <c r="E137" s="13"/>
      <c r="F137" s="13"/>
      <c r="G137" s="13"/>
      <c r="H137" s="13"/>
      <c r="I137" s="14"/>
      <c r="J137" s="14"/>
      <c r="K137" s="14"/>
      <c r="L137" s="14"/>
      <c r="M137" s="14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75"/>
      <c r="AB137" s="15"/>
      <c r="AC137" s="15"/>
      <c r="AD137" s="24"/>
      <c r="AE137" s="24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5"/>
    </row>
    <row r="138" spans="1:51" s="12" customFormat="1" ht="25.15" customHeight="1" x14ac:dyDescent="0.25">
      <c r="A138" s="13"/>
      <c r="B138" s="13"/>
      <c r="C138" s="13"/>
      <c r="D138" s="13"/>
      <c r="E138" s="13"/>
      <c r="F138" s="13"/>
      <c r="G138" s="13"/>
      <c r="H138" s="13"/>
      <c r="I138" s="14"/>
      <c r="J138" s="14"/>
      <c r="K138" s="14"/>
      <c r="L138" s="14"/>
      <c r="M138" s="14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75"/>
      <c r="AB138" s="15"/>
      <c r="AC138" s="15"/>
      <c r="AD138" s="24"/>
      <c r="AE138" s="24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</row>
    <row r="139" spans="1:51" s="12" customFormat="1" ht="14.45" customHeight="1" x14ac:dyDescent="0.25">
      <c r="A139" s="13"/>
      <c r="B139" s="13"/>
      <c r="C139" s="13"/>
      <c r="D139" s="13"/>
      <c r="E139" s="13"/>
      <c r="F139" s="13"/>
      <c r="G139" s="13"/>
      <c r="H139" s="13"/>
      <c r="I139" s="14"/>
      <c r="J139" s="14"/>
      <c r="K139" s="14"/>
      <c r="L139" s="14"/>
      <c r="M139" s="14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75"/>
      <c r="AB139" s="15"/>
      <c r="AC139" s="15"/>
      <c r="AD139" s="24"/>
      <c r="AE139" s="24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</row>
    <row r="140" spans="1:51" s="59" customFormat="1" ht="20.100000000000001" customHeight="1" x14ac:dyDescent="0.25">
      <c r="A140" s="13"/>
      <c r="B140" s="13"/>
      <c r="C140" s="13"/>
      <c r="D140" s="13"/>
      <c r="E140" s="13"/>
      <c r="F140" s="13"/>
      <c r="G140" s="13"/>
      <c r="H140" s="13"/>
      <c r="I140" s="14"/>
      <c r="J140" s="14"/>
      <c r="K140" s="14"/>
      <c r="L140" s="14"/>
      <c r="M140" s="14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75"/>
      <c r="AB140" s="15"/>
      <c r="AC140" s="15"/>
      <c r="AD140" s="24"/>
      <c r="AE140" s="24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</row>
    <row r="141" spans="1:51" s="18" customFormat="1" ht="20.100000000000001" customHeight="1" x14ac:dyDescent="0.25">
      <c r="A141" s="13"/>
      <c r="B141" s="13"/>
      <c r="C141" s="13"/>
      <c r="D141" s="13"/>
      <c r="E141" s="13"/>
      <c r="F141" s="13"/>
      <c r="G141" s="13"/>
      <c r="H141" s="13"/>
      <c r="I141" s="14"/>
      <c r="J141" s="14"/>
      <c r="K141" s="14"/>
      <c r="L141" s="14"/>
      <c r="M141" s="14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75"/>
      <c r="AB141" s="15"/>
      <c r="AC141" s="15"/>
      <c r="AD141" s="24"/>
      <c r="AE141" s="24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</row>
    <row r="142" spans="1:51" s="11" customFormat="1" ht="10.15" customHeight="1" x14ac:dyDescent="0.25">
      <c r="A142" s="13"/>
      <c r="B142" s="13"/>
      <c r="C142" s="13"/>
      <c r="D142" s="13"/>
      <c r="E142" s="13"/>
      <c r="F142" s="13"/>
      <c r="G142" s="13"/>
      <c r="H142" s="13"/>
      <c r="I142" s="14"/>
      <c r="J142" s="14"/>
      <c r="K142" s="14"/>
      <c r="L142" s="14"/>
      <c r="M142" s="14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75"/>
      <c r="AB142" s="15"/>
      <c r="AC142" s="15"/>
      <c r="AD142" s="24"/>
      <c r="AE142" s="24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10"/>
    </row>
    <row r="143" spans="1:51" s="11" customFormat="1" ht="16.5" customHeight="1" x14ac:dyDescent="0.25">
      <c r="A143" s="13"/>
      <c r="B143" s="13"/>
      <c r="C143" s="13"/>
      <c r="D143" s="13"/>
      <c r="E143" s="13"/>
      <c r="F143" s="13"/>
      <c r="G143" s="13"/>
      <c r="H143" s="13"/>
      <c r="I143" s="14"/>
      <c r="J143" s="14"/>
      <c r="K143" s="14"/>
      <c r="L143" s="14"/>
      <c r="M143" s="14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75"/>
      <c r="AB143" s="15"/>
      <c r="AC143" s="15"/>
      <c r="AD143" s="24"/>
      <c r="AE143" s="24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1"/>
    </row>
    <row r="144" spans="1:51" s="11" customFormat="1" ht="10.15" customHeight="1" x14ac:dyDescent="0.25">
      <c r="A144" s="13"/>
      <c r="B144" s="13"/>
      <c r="C144" s="13"/>
      <c r="D144" s="13"/>
      <c r="E144" s="13"/>
      <c r="F144" s="13"/>
      <c r="G144" s="13"/>
      <c r="H144" s="13"/>
      <c r="I144" s="14"/>
      <c r="J144" s="14"/>
      <c r="K144" s="14"/>
      <c r="L144" s="14"/>
      <c r="M144" s="14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75"/>
      <c r="AB144" s="15"/>
      <c r="AC144" s="15"/>
      <c r="AD144" s="24"/>
      <c r="AE144" s="24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10"/>
    </row>
    <row r="145" spans="1:51" s="11" customFormat="1" ht="13.9" customHeight="1" x14ac:dyDescent="0.25">
      <c r="A145" s="13"/>
      <c r="B145" s="13"/>
      <c r="C145" s="13"/>
      <c r="D145" s="13"/>
      <c r="E145" s="13"/>
      <c r="F145" s="13"/>
      <c r="G145" s="13"/>
      <c r="H145" s="13"/>
      <c r="I145" s="14"/>
      <c r="J145" s="14"/>
      <c r="K145" s="14"/>
      <c r="L145" s="14"/>
      <c r="M145" s="14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75"/>
      <c r="AB145" s="15"/>
      <c r="AC145" s="15"/>
      <c r="AD145" s="24"/>
      <c r="AE145" s="24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2"/>
    </row>
    <row r="146" spans="1:51" s="11" customFormat="1" ht="10.15" customHeight="1" x14ac:dyDescent="0.25">
      <c r="A146" s="13"/>
      <c r="B146" s="13"/>
      <c r="C146" s="13"/>
      <c r="D146" s="13"/>
      <c r="E146" s="13"/>
      <c r="F146" s="13"/>
      <c r="G146" s="13"/>
      <c r="H146" s="13"/>
      <c r="I146" s="14"/>
      <c r="J146" s="14"/>
      <c r="K146" s="14"/>
      <c r="L146" s="14"/>
      <c r="M146" s="14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75"/>
      <c r="AB146" s="15"/>
      <c r="AC146" s="15"/>
      <c r="AD146" s="24"/>
      <c r="AE146" s="24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10"/>
    </row>
    <row r="147" spans="1:51" s="11" customFormat="1" ht="130.9" customHeight="1" x14ac:dyDescent="0.25">
      <c r="A147" s="13"/>
      <c r="B147" s="13"/>
      <c r="C147" s="13"/>
      <c r="D147" s="13"/>
      <c r="E147" s="13"/>
      <c r="F147" s="13"/>
      <c r="G147" s="13"/>
      <c r="H147" s="13"/>
      <c r="I147" s="14"/>
      <c r="J147" s="14"/>
      <c r="K147" s="14"/>
      <c r="L147" s="14"/>
      <c r="M147" s="14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75"/>
      <c r="AB147" s="15"/>
      <c r="AC147" s="15"/>
      <c r="AD147" s="24"/>
      <c r="AE147" s="24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4"/>
    </row>
    <row r="148" spans="1:51" s="11" customFormat="1" ht="19.899999999999999" customHeight="1" x14ac:dyDescent="0.25">
      <c r="A148" s="13"/>
      <c r="B148" s="13"/>
      <c r="C148" s="13"/>
      <c r="D148" s="13"/>
      <c r="E148" s="13"/>
      <c r="F148" s="13"/>
      <c r="G148" s="13"/>
      <c r="H148" s="13"/>
      <c r="I148" s="14"/>
      <c r="J148" s="14"/>
      <c r="K148" s="14"/>
      <c r="L148" s="14"/>
      <c r="M148" s="14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75"/>
      <c r="AB148" s="15"/>
      <c r="AC148" s="15"/>
      <c r="AD148" s="24"/>
      <c r="AE148" s="24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4"/>
    </row>
    <row r="149" spans="1:51" s="11" customFormat="1" ht="19.899999999999999" customHeight="1" x14ac:dyDescent="0.25">
      <c r="A149" s="13"/>
      <c r="B149" s="13"/>
      <c r="C149" s="13"/>
      <c r="D149" s="13"/>
      <c r="E149" s="13"/>
      <c r="F149" s="13"/>
      <c r="G149" s="13"/>
      <c r="H149" s="13"/>
      <c r="I149" s="14"/>
      <c r="J149" s="14"/>
      <c r="K149" s="14"/>
      <c r="L149" s="14"/>
      <c r="M149" s="14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75"/>
      <c r="AB149" s="15"/>
      <c r="AC149" s="15"/>
      <c r="AD149" s="24"/>
      <c r="AE149" s="24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4"/>
    </row>
    <row r="150" spans="1:51" s="11" customFormat="1" ht="19.899999999999999" customHeight="1" x14ac:dyDescent="0.25">
      <c r="A150" s="13"/>
      <c r="B150" s="13"/>
      <c r="C150" s="13"/>
      <c r="D150" s="13"/>
      <c r="E150" s="13"/>
      <c r="F150" s="13"/>
      <c r="G150" s="13"/>
      <c r="H150" s="13"/>
      <c r="I150" s="14"/>
      <c r="J150" s="14"/>
      <c r="K150" s="14"/>
      <c r="L150" s="14"/>
      <c r="M150" s="14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75"/>
      <c r="AB150" s="15"/>
      <c r="AC150" s="15"/>
      <c r="AD150" s="24"/>
      <c r="AE150" s="24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4"/>
    </row>
    <row r="151" spans="1:51" s="12" customFormat="1" ht="25.15" customHeight="1" x14ac:dyDescent="0.25">
      <c r="A151" s="13"/>
      <c r="B151" s="13"/>
      <c r="C151" s="13"/>
      <c r="D151" s="13"/>
      <c r="E151" s="13"/>
      <c r="F151" s="13"/>
      <c r="G151" s="13"/>
      <c r="H151" s="13"/>
      <c r="I151" s="14"/>
      <c r="J151" s="14"/>
      <c r="K151" s="14"/>
      <c r="L151" s="14"/>
      <c r="M151" s="14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75"/>
      <c r="AB151" s="15"/>
      <c r="AC151" s="15"/>
      <c r="AD151" s="24"/>
      <c r="AE151" s="24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5"/>
    </row>
    <row r="152" spans="1:51" s="12" customFormat="1" ht="25.15" customHeight="1" x14ac:dyDescent="0.25">
      <c r="A152" s="13"/>
      <c r="B152" s="13"/>
      <c r="C152" s="13"/>
      <c r="D152" s="13"/>
      <c r="E152" s="13"/>
      <c r="F152" s="13"/>
      <c r="G152" s="13"/>
      <c r="H152" s="13"/>
      <c r="I152" s="14"/>
      <c r="J152" s="14"/>
      <c r="K152" s="14"/>
      <c r="L152" s="14"/>
      <c r="M152" s="14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75"/>
      <c r="AB152" s="15"/>
      <c r="AC152" s="15"/>
      <c r="AD152" s="24"/>
      <c r="AE152" s="24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5"/>
    </row>
    <row r="153" spans="1:51" s="12" customFormat="1" ht="25.15" customHeight="1" x14ac:dyDescent="0.25">
      <c r="A153" s="13"/>
      <c r="B153" s="13"/>
      <c r="C153" s="13"/>
      <c r="D153" s="13"/>
      <c r="E153" s="13"/>
      <c r="F153" s="13"/>
      <c r="G153" s="13"/>
      <c r="H153" s="13"/>
      <c r="I153" s="14"/>
      <c r="J153" s="14"/>
      <c r="K153" s="14"/>
      <c r="L153" s="14"/>
      <c r="M153" s="14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75"/>
      <c r="AB153" s="15"/>
      <c r="AC153" s="15"/>
      <c r="AD153" s="24"/>
      <c r="AE153" s="24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5"/>
    </row>
    <row r="154" spans="1:51" s="12" customFormat="1" ht="25.15" customHeight="1" x14ac:dyDescent="0.25">
      <c r="A154" s="13"/>
      <c r="B154" s="13"/>
      <c r="C154" s="13"/>
      <c r="D154" s="13"/>
      <c r="E154" s="13"/>
      <c r="F154" s="13"/>
      <c r="G154" s="13"/>
      <c r="H154" s="13"/>
      <c r="I154" s="14"/>
      <c r="J154" s="14"/>
      <c r="K154" s="14"/>
      <c r="L154" s="14"/>
      <c r="M154" s="14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75"/>
      <c r="AB154" s="15"/>
      <c r="AC154" s="15"/>
      <c r="AD154" s="24"/>
      <c r="AE154" s="24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5"/>
    </row>
    <row r="155" spans="1:51" s="12" customFormat="1" ht="25.15" customHeight="1" x14ac:dyDescent="0.25">
      <c r="A155" s="13"/>
      <c r="B155" s="13"/>
      <c r="C155" s="13"/>
      <c r="D155" s="13"/>
      <c r="E155" s="13"/>
      <c r="F155" s="13"/>
      <c r="G155" s="13"/>
      <c r="H155" s="13"/>
      <c r="I155" s="14"/>
      <c r="J155" s="14"/>
      <c r="K155" s="14"/>
      <c r="L155" s="14"/>
      <c r="M155" s="14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75"/>
      <c r="AB155" s="15"/>
      <c r="AC155" s="15"/>
      <c r="AD155" s="24"/>
      <c r="AE155" s="24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5"/>
    </row>
    <row r="156" spans="1:51" s="12" customFormat="1" ht="25.15" customHeight="1" x14ac:dyDescent="0.25">
      <c r="A156" s="13"/>
      <c r="B156" s="13"/>
      <c r="C156" s="13"/>
      <c r="D156" s="13"/>
      <c r="E156" s="13"/>
      <c r="F156" s="13"/>
      <c r="G156" s="13"/>
      <c r="H156" s="13"/>
      <c r="I156" s="14"/>
      <c r="J156" s="14"/>
      <c r="K156" s="14"/>
      <c r="L156" s="14"/>
      <c r="M156" s="14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75"/>
      <c r="AB156" s="15"/>
      <c r="AC156" s="15"/>
      <c r="AD156" s="24"/>
      <c r="AE156" s="24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5"/>
    </row>
    <row r="157" spans="1:51" s="12" customFormat="1" ht="25.15" customHeight="1" x14ac:dyDescent="0.25">
      <c r="A157" s="13"/>
      <c r="B157" s="13"/>
      <c r="C157" s="13"/>
      <c r="D157" s="13"/>
      <c r="E157" s="13"/>
      <c r="F157" s="13"/>
      <c r="G157" s="13"/>
      <c r="H157" s="13"/>
      <c r="I157" s="14"/>
      <c r="J157" s="14"/>
      <c r="K157" s="14"/>
      <c r="L157" s="14"/>
      <c r="M157" s="14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75"/>
      <c r="AB157" s="15"/>
      <c r="AC157" s="15"/>
      <c r="AD157" s="24"/>
      <c r="AE157" s="24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5"/>
    </row>
    <row r="158" spans="1:51" s="12" customFormat="1" ht="25.15" customHeight="1" x14ac:dyDescent="0.25">
      <c r="A158" s="13"/>
      <c r="B158" s="13"/>
      <c r="C158" s="13"/>
      <c r="D158" s="13"/>
      <c r="E158" s="13"/>
      <c r="F158" s="13"/>
      <c r="G158" s="13"/>
      <c r="H158" s="13"/>
      <c r="I158" s="14"/>
      <c r="J158" s="14"/>
      <c r="K158" s="14"/>
      <c r="L158" s="14"/>
      <c r="M158" s="14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75"/>
      <c r="AB158" s="15"/>
      <c r="AC158" s="15"/>
      <c r="AD158" s="24"/>
      <c r="AE158" s="24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5"/>
    </row>
    <row r="159" spans="1:51" s="12" customFormat="1" ht="25.15" customHeight="1" x14ac:dyDescent="0.25">
      <c r="A159" s="13"/>
      <c r="B159" s="13"/>
      <c r="C159" s="13"/>
      <c r="D159" s="13"/>
      <c r="E159" s="13"/>
      <c r="F159" s="13"/>
      <c r="G159" s="13"/>
      <c r="H159" s="13"/>
      <c r="I159" s="14"/>
      <c r="J159" s="14"/>
      <c r="K159" s="14"/>
      <c r="L159" s="14"/>
      <c r="M159" s="14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75"/>
      <c r="AB159" s="15"/>
      <c r="AC159" s="15"/>
      <c r="AD159" s="24"/>
      <c r="AE159" s="24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5"/>
    </row>
    <row r="160" spans="1:51" s="12" customFormat="1" ht="25.15" customHeight="1" x14ac:dyDescent="0.25">
      <c r="A160" s="13"/>
      <c r="B160" s="13"/>
      <c r="C160" s="13"/>
      <c r="D160" s="13"/>
      <c r="E160" s="13"/>
      <c r="F160" s="13"/>
      <c r="G160" s="13"/>
      <c r="H160" s="13"/>
      <c r="I160" s="14"/>
      <c r="J160" s="14"/>
      <c r="K160" s="14"/>
      <c r="L160" s="14"/>
      <c r="M160" s="14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75"/>
      <c r="AB160" s="15"/>
      <c r="AC160" s="15"/>
      <c r="AD160" s="24"/>
      <c r="AE160" s="24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</row>
    <row r="161" spans="1:51" s="12" customFormat="1" ht="14.45" customHeight="1" x14ac:dyDescent="0.25">
      <c r="A161" s="13"/>
      <c r="B161" s="13"/>
      <c r="C161" s="13"/>
      <c r="D161" s="13"/>
      <c r="E161" s="13"/>
      <c r="F161" s="13"/>
      <c r="G161" s="13"/>
      <c r="H161" s="13"/>
      <c r="I161" s="14"/>
      <c r="J161" s="14"/>
      <c r="K161" s="14"/>
      <c r="L161" s="14"/>
      <c r="M161" s="14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75"/>
      <c r="AB161" s="15"/>
      <c r="AC161" s="15"/>
      <c r="AD161" s="24"/>
      <c r="AE161" s="24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</row>
    <row r="162" spans="1:51" s="59" customFormat="1" ht="20.100000000000001" customHeight="1" x14ac:dyDescent="0.25">
      <c r="A162" s="13"/>
      <c r="B162" s="13"/>
      <c r="C162" s="13"/>
      <c r="D162" s="13"/>
      <c r="E162" s="13"/>
      <c r="F162" s="13"/>
      <c r="G162" s="13"/>
      <c r="H162" s="13"/>
      <c r="I162" s="14"/>
      <c r="J162" s="14"/>
      <c r="K162" s="14"/>
      <c r="L162" s="14"/>
      <c r="M162" s="14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75"/>
      <c r="AB162" s="15"/>
      <c r="AC162" s="15"/>
      <c r="AD162" s="24"/>
      <c r="AE162" s="24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</row>
    <row r="163" spans="1:51" s="18" customFormat="1" ht="20.100000000000001" customHeight="1" x14ac:dyDescent="0.25">
      <c r="A163" s="13"/>
      <c r="B163" s="13"/>
      <c r="C163" s="13"/>
      <c r="D163" s="13"/>
      <c r="E163" s="13"/>
      <c r="F163" s="13"/>
      <c r="G163" s="13"/>
      <c r="H163" s="13"/>
      <c r="I163" s="14"/>
      <c r="J163" s="14"/>
      <c r="K163" s="14"/>
      <c r="L163" s="14"/>
      <c r="M163" s="14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75"/>
      <c r="AB163" s="15"/>
      <c r="AC163" s="15"/>
      <c r="AD163" s="24"/>
      <c r="AE163" s="24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</row>
    <row r="164" spans="1:51" s="11" customFormat="1" ht="10.15" customHeight="1" x14ac:dyDescent="0.25">
      <c r="A164" s="13"/>
      <c r="B164" s="13"/>
      <c r="C164" s="13"/>
      <c r="D164" s="13"/>
      <c r="E164" s="13"/>
      <c r="F164" s="13"/>
      <c r="G164" s="13"/>
      <c r="H164" s="13"/>
      <c r="I164" s="14"/>
      <c r="J164" s="14"/>
      <c r="K164" s="14"/>
      <c r="L164" s="14"/>
      <c r="M164" s="14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75"/>
      <c r="AB164" s="15"/>
      <c r="AC164" s="15"/>
      <c r="AD164" s="24"/>
      <c r="AE164" s="24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10"/>
    </row>
    <row r="165" spans="1:51" s="11" customFormat="1" ht="16.5" customHeight="1" x14ac:dyDescent="0.25">
      <c r="A165" s="13"/>
      <c r="B165" s="13"/>
      <c r="C165" s="13"/>
      <c r="D165" s="13"/>
      <c r="E165" s="13"/>
      <c r="F165" s="13"/>
      <c r="G165" s="13"/>
      <c r="H165" s="13"/>
      <c r="I165" s="14"/>
      <c r="J165" s="14"/>
      <c r="K165" s="14"/>
      <c r="L165" s="14"/>
      <c r="M165" s="14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75"/>
      <c r="AB165" s="15"/>
      <c r="AC165" s="15"/>
      <c r="AD165" s="24"/>
      <c r="AE165" s="24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1"/>
    </row>
    <row r="166" spans="1:51" s="11" customFormat="1" ht="10.15" customHeight="1" x14ac:dyDescent="0.25">
      <c r="A166" s="13"/>
      <c r="B166" s="13"/>
      <c r="C166" s="13"/>
      <c r="D166" s="13"/>
      <c r="E166" s="13"/>
      <c r="F166" s="13"/>
      <c r="G166" s="13"/>
      <c r="H166" s="13"/>
      <c r="I166" s="14"/>
      <c r="J166" s="14"/>
      <c r="K166" s="14"/>
      <c r="L166" s="14"/>
      <c r="M166" s="14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75"/>
      <c r="AB166" s="15"/>
      <c r="AC166" s="15"/>
      <c r="AD166" s="24"/>
      <c r="AE166" s="24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10"/>
    </row>
    <row r="167" spans="1:51" s="11" customFormat="1" ht="13.9" customHeight="1" x14ac:dyDescent="0.25">
      <c r="A167" s="13"/>
      <c r="B167" s="13"/>
      <c r="C167" s="13"/>
      <c r="D167" s="13"/>
      <c r="E167" s="13"/>
      <c r="F167" s="13"/>
      <c r="G167" s="13"/>
      <c r="H167" s="13"/>
      <c r="I167" s="14"/>
      <c r="J167" s="14"/>
      <c r="K167" s="14"/>
      <c r="L167" s="14"/>
      <c r="M167" s="14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75"/>
      <c r="AB167" s="15"/>
      <c r="AC167" s="15"/>
      <c r="AD167" s="24"/>
      <c r="AE167" s="24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2"/>
    </row>
    <row r="168" spans="1:51" s="11" customFormat="1" ht="10.15" customHeight="1" x14ac:dyDescent="0.25">
      <c r="A168" s="13"/>
      <c r="B168" s="13"/>
      <c r="C168" s="13"/>
      <c r="D168" s="13"/>
      <c r="E168" s="13"/>
      <c r="F168" s="13"/>
      <c r="G168" s="13"/>
      <c r="H168" s="13"/>
      <c r="I168" s="14"/>
      <c r="J168" s="14"/>
      <c r="K168" s="14"/>
      <c r="L168" s="14"/>
      <c r="M168" s="14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75"/>
      <c r="AB168" s="15"/>
      <c r="AC168" s="15"/>
      <c r="AD168" s="24"/>
      <c r="AE168" s="24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10"/>
    </row>
    <row r="169" spans="1:51" s="11" customFormat="1" ht="130.9" customHeight="1" x14ac:dyDescent="0.25">
      <c r="A169" s="13"/>
      <c r="B169" s="13"/>
      <c r="C169" s="13"/>
      <c r="D169" s="13"/>
      <c r="E169" s="13"/>
      <c r="F169" s="13"/>
      <c r="G169" s="13"/>
      <c r="H169" s="13"/>
      <c r="I169" s="14"/>
      <c r="J169" s="14"/>
      <c r="K169" s="14"/>
      <c r="L169" s="14"/>
      <c r="M169" s="14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75"/>
      <c r="AB169" s="15"/>
      <c r="AC169" s="15"/>
      <c r="AD169" s="24"/>
      <c r="AE169" s="24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4"/>
    </row>
    <row r="170" spans="1:51" s="11" customFormat="1" ht="19.899999999999999" customHeight="1" x14ac:dyDescent="0.25">
      <c r="A170" s="13"/>
      <c r="B170" s="13"/>
      <c r="C170" s="13"/>
      <c r="D170" s="13"/>
      <c r="E170" s="13"/>
      <c r="F170" s="13"/>
      <c r="G170" s="13"/>
      <c r="H170" s="13"/>
      <c r="I170" s="14"/>
      <c r="J170" s="14"/>
      <c r="K170" s="14"/>
      <c r="L170" s="14"/>
      <c r="M170" s="14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75"/>
      <c r="AB170" s="15"/>
      <c r="AC170" s="15"/>
      <c r="AD170" s="24"/>
      <c r="AE170" s="24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4"/>
    </row>
    <row r="171" spans="1:51" s="11" customFormat="1" ht="19.899999999999999" customHeight="1" x14ac:dyDescent="0.25">
      <c r="A171" s="13"/>
      <c r="B171" s="13"/>
      <c r="C171" s="13"/>
      <c r="D171" s="13"/>
      <c r="E171" s="13"/>
      <c r="F171" s="13"/>
      <c r="G171" s="13"/>
      <c r="H171" s="13"/>
      <c r="I171" s="14"/>
      <c r="J171" s="14"/>
      <c r="K171" s="14"/>
      <c r="L171" s="14"/>
      <c r="M171" s="14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75"/>
      <c r="AB171" s="15"/>
      <c r="AC171" s="15"/>
      <c r="AD171" s="24"/>
      <c r="AE171" s="24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4"/>
    </row>
    <row r="172" spans="1:51" s="11" customFormat="1" ht="19.899999999999999" customHeight="1" x14ac:dyDescent="0.25">
      <c r="A172" s="13"/>
      <c r="B172" s="13"/>
      <c r="C172" s="13"/>
      <c r="D172" s="13"/>
      <c r="E172" s="13"/>
      <c r="F172" s="13"/>
      <c r="G172" s="13"/>
      <c r="H172" s="13"/>
      <c r="I172" s="14"/>
      <c r="J172" s="14"/>
      <c r="K172" s="14"/>
      <c r="L172" s="14"/>
      <c r="M172" s="14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75"/>
      <c r="AB172" s="15"/>
      <c r="AC172" s="15"/>
      <c r="AD172" s="24"/>
      <c r="AE172" s="24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4"/>
    </row>
    <row r="173" spans="1:51" s="12" customFormat="1" ht="25.15" customHeight="1" x14ac:dyDescent="0.25">
      <c r="A173" s="13"/>
      <c r="B173" s="13"/>
      <c r="C173" s="13"/>
      <c r="D173" s="13"/>
      <c r="E173" s="13"/>
      <c r="F173" s="13"/>
      <c r="G173" s="13"/>
      <c r="H173" s="13"/>
      <c r="I173" s="14"/>
      <c r="J173" s="14"/>
      <c r="K173" s="14"/>
      <c r="L173" s="14"/>
      <c r="M173" s="14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75"/>
      <c r="AB173" s="15"/>
      <c r="AC173" s="15"/>
      <c r="AD173" s="24"/>
      <c r="AE173" s="24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5"/>
    </row>
    <row r="174" spans="1:51" s="12" customFormat="1" ht="25.15" customHeight="1" x14ac:dyDescent="0.25">
      <c r="A174" s="13"/>
      <c r="B174" s="13"/>
      <c r="C174" s="13"/>
      <c r="D174" s="13"/>
      <c r="E174" s="13"/>
      <c r="F174" s="13"/>
      <c r="G174" s="13"/>
      <c r="H174" s="13"/>
      <c r="I174" s="14"/>
      <c r="J174" s="14"/>
      <c r="K174" s="14"/>
      <c r="L174" s="14"/>
      <c r="M174" s="14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75"/>
      <c r="AB174" s="15"/>
      <c r="AC174" s="15"/>
      <c r="AD174" s="24"/>
      <c r="AE174" s="24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5"/>
    </row>
    <row r="175" spans="1:51" s="12" customFormat="1" ht="25.15" customHeight="1" x14ac:dyDescent="0.25">
      <c r="A175" s="13"/>
      <c r="B175" s="13"/>
      <c r="C175" s="13"/>
      <c r="D175" s="13"/>
      <c r="E175" s="13"/>
      <c r="F175" s="13"/>
      <c r="G175" s="13"/>
      <c r="H175" s="13"/>
      <c r="I175" s="14"/>
      <c r="J175" s="14"/>
      <c r="K175" s="14"/>
      <c r="L175" s="14"/>
      <c r="M175" s="14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75"/>
      <c r="AB175" s="15"/>
      <c r="AC175" s="15"/>
      <c r="AD175" s="24"/>
      <c r="AE175" s="24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5"/>
    </row>
    <row r="176" spans="1:51" s="12" customFormat="1" ht="25.15" customHeight="1" x14ac:dyDescent="0.25">
      <c r="A176" s="13"/>
      <c r="B176" s="13"/>
      <c r="C176" s="13"/>
      <c r="D176" s="13"/>
      <c r="E176" s="13"/>
      <c r="F176" s="13"/>
      <c r="G176" s="13"/>
      <c r="H176" s="13"/>
      <c r="I176" s="14"/>
      <c r="J176" s="14"/>
      <c r="K176" s="14"/>
      <c r="L176" s="14"/>
      <c r="M176" s="14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75"/>
      <c r="AB176" s="15"/>
      <c r="AC176" s="15"/>
      <c r="AD176" s="24"/>
      <c r="AE176" s="24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5"/>
    </row>
    <row r="177" spans="1:51" s="12" customFormat="1" ht="25.15" customHeight="1" x14ac:dyDescent="0.25">
      <c r="A177" s="13"/>
      <c r="B177" s="13"/>
      <c r="C177" s="13"/>
      <c r="D177" s="13"/>
      <c r="E177" s="13"/>
      <c r="F177" s="13"/>
      <c r="G177" s="13"/>
      <c r="H177" s="13"/>
      <c r="I177" s="14"/>
      <c r="J177" s="14"/>
      <c r="K177" s="14"/>
      <c r="L177" s="14"/>
      <c r="M177" s="14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75"/>
      <c r="AB177" s="15"/>
      <c r="AC177" s="15"/>
      <c r="AD177" s="24"/>
      <c r="AE177" s="24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5"/>
    </row>
    <row r="178" spans="1:51" s="12" customFormat="1" ht="25.15" customHeight="1" x14ac:dyDescent="0.25">
      <c r="A178" s="13"/>
      <c r="B178" s="13"/>
      <c r="C178" s="13"/>
      <c r="D178" s="13"/>
      <c r="E178" s="13"/>
      <c r="F178" s="13"/>
      <c r="G178" s="13"/>
      <c r="H178" s="13"/>
      <c r="I178" s="14"/>
      <c r="J178" s="14"/>
      <c r="K178" s="14"/>
      <c r="L178" s="14"/>
      <c r="M178" s="14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75"/>
      <c r="AB178" s="15"/>
      <c r="AC178" s="15"/>
      <c r="AD178" s="24"/>
      <c r="AE178" s="24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5"/>
    </row>
    <row r="179" spans="1:51" s="12" customFormat="1" ht="25.15" customHeight="1" x14ac:dyDescent="0.25">
      <c r="A179" s="13"/>
      <c r="B179" s="13"/>
      <c r="C179" s="13"/>
      <c r="D179" s="13"/>
      <c r="E179" s="13"/>
      <c r="F179" s="13"/>
      <c r="G179" s="13"/>
      <c r="H179" s="13"/>
      <c r="I179" s="14"/>
      <c r="J179" s="14"/>
      <c r="K179" s="14"/>
      <c r="L179" s="14"/>
      <c r="M179" s="14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75"/>
      <c r="AB179" s="15"/>
      <c r="AC179" s="15"/>
      <c r="AD179" s="24"/>
      <c r="AE179" s="24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5"/>
    </row>
    <row r="180" spans="1:51" s="12" customFormat="1" ht="25.15" customHeight="1" x14ac:dyDescent="0.25">
      <c r="A180" s="13"/>
      <c r="B180" s="13"/>
      <c r="C180" s="13"/>
      <c r="D180" s="13"/>
      <c r="E180" s="13"/>
      <c r="F180" s="13"/>
      <c r="G180" s="13"/>
      <c r="H180" s="13"/>
      <c r="I180" s="14"/>
      <c r="J180" s="14"/>
      <c r="K180" s="14"/>
      <c r="L180" s="14"/>
      <c r="M180" s="14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75"/>
      <c r="AB180" s="15"/>
      <c r="AC180" s="15"/>
      <c r="AD180" s="24"/>
      <c r="AE180" s="24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5"/>
    </row>
    <row r="181" spans="1:51" s="12" customFormat="1" ht="25.15" customHeight="1" x14ac:dyDescent="0.25">
      <c r="A181" s="13"/>
      <c r="B181" s="13"/>
      <c r="C181" s="13"/>
      <c r="D181" s="13"/>
      <c r="E181" s="13"/>
      <c r="F181" s="13"/>
      <c r="G181" s="13"/>
      <c r="H181" s="13"/>
      <c r="I181" s="14"/>
      <c r="J181" s="14"/>
      <c r="K181" s="14"/>
      <c r="L181" s="14"/>
      <c r="M181" s="14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75"/>
      <c r="AB181" s="15"/>
      <c r="AC181" s="15"/>
      <c r="AD181" s="24"/>
      <c r="AE181" s="24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5"/>
    </row>
    <row r="182" spans="1:51" s="12" customFormat="1" ht="25.15" customHeight="1" x14ac:dyDescent="0.25">
      <c r="A182" s="13"/>
      <c r="B182" s="13"/>
      <c r="C182" s="13"/>
      <c r="D182" s="13"/>
      <c r="E182" s="13"/>
      <c r="F182" s="13"/>
      <c r="G182" s="13"/>
      <c r="H182" s="13"/>
      <c r="I182" s="14"/>
      <c r="J182" s="14"/>
      <c r="K182" s="14"/>
      <c r="L182" s="14"/>
      <c r="M182" s="14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75"/>
      <c r="AB182" s="15"/>
      <c r="AC182" s="15"/>
      <c r="AD182" s="24"/>
      <c r="AE182" s="24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</row>
    <row r="183" spans="1:51" s="12" customFormat="1" ht="14.45" customHeight="1" x14ac:dyDescent="0.25">
      <c r="A183" s="13"/>
      <c r="B183" s="13"/>
      <c r="C183" s="13"/>
      <c r="D183" s="13"/>
      <c r="E183" s="13"/>
      <c r="F183" s="13"/>
      <c r="G183" s="13"/>
      <c r="H183" s="13"/>
      <c r="I183" s="14"/>
      <c r="J183" s="14"/>
      <c r="K183" s="14"/>
      <c r="L183" s="14"/>
      <c r="M183" s="14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75"/>
      <c r="AB183" s="15"/>
      <c r="AC183" s="15"/>
      <c r="AD183" s="24"/>
      <c r="AE183" s="24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</row>
    <row r="184" spans="1:51" s="59" customFormat="1" ht="20.100000000000001" customHeight="1" x14ac:dyDescent="0.25">
      <c r="A184" s="13"/>
      <c r="B184" s="13"/>
      <c r="C184" s="13"/>
      <c r="D184" s="13"/>
      <c r="E184" s="13"/>
      <c r="F184" s="13"/>
      <c r="G184" s="13"/>
      <c r="H184" s="13"/>
      <c r="I184" s="14"/>
      <c r="J184" s="14"/>
      <c r="K184" s="14"/>
      <c r="L184" s="14"/>
      <c r="M184" s="14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75"/>
      <c r="AB184" s="15"/>
      <c r="AC184" s="15"/>
      <c r="AD184" s="24"/>
      <c r="AE184" s="24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</row>
    <row r="185" spans="1:51" s="18" customFormat="1" ht="20.100000000000001" customHeight="1" x14ac:dyDescent="0.25">
      <c r="A185" s="13"/>
      <c r="B185" s="13"/>
      <c r="C185" s="13"/>
      <c r="D185" s="13"/>
      <c r="E185" s="13"/>
      <c r="F185" s="13"/>
      <c r="G185" s="13"/>
      <c r="H185" s="13"/>
      <c r="I185" s="14"/>
      <c r="J185" s="14"/>
      <c r="K185" s="14"/>
      <c r="L185" s="14"/>
      <c r="M185" s="14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75"/>
      <c r="AB185" s="15"/>
      <c r="AC185" s="15"/>
      <c r="AD185" s="24"/>
      <c r="AE185" s="24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</row>
    <row r="186" spans="1:51" s="11" customFormat="1" ht="10.15" customHeight="1" x14ac:dyDescent="0.25">
      <c r="A186" s="13"/>
      <c r="B186" s="13"/>
      <c r="C186" s="13"/>
      <c r="D186" s="13"/>
      <c r="E186" s="13"/>
      <c r="F186" s="13"/>
      <c r="G186" s="13"/>
      <c r="H186" s="13"/>
      <c r="I186" s="14"/>
      <c r="J186" s="14"/>
      <c r="K186" s="14"/>
      <c r="L186" s="14"/>
      <c r="M186" s="14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75"/>
      <c r="AB186" s="15"/>
      <c r="AC186" s="15"/>
      <c r="AD186" s="24"/>
      <c r="AE186" s="24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10"/>
    </row>
    <row r="187" spans="1:51" s="11" customFormat="1" ht="16.5" customHeight="1" x14ac:dyDescent="0.25">
      <c r="A187" s="13"/>
      <c r="B187" s="13"/>
      <c r="C187" s="13"/>
      <c r="D187" s="13"/>
      <c r="E187" s="13"/>
      <c r="F187" s="13"/>
      <c r="G187" s="13"/>
      <c r="H187" s="13"/>
      <c r="I187" s="14"/>
      <c r="J187" s="14"/>
      <c r="K187" s="14"/>
      <c r="L187" s="14"/>
      <c r="M187" s="14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75"/>
      <c r="AB187" s="15"/>
      <c r="AC187" s="15"/>
      <c r="AD187" s="24"/>
      <c r="AE187" s="24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1"/>
    </row>
    <row r="188" spans="1:51" s="11" customFormat="1" ht="10.15" customHeight="1" x14ac:dyDescent="0.25">
      <c r="A188" s="13"/>
      <c r="B188" s="13"/>
      <c r="C188" s="13"/>
      <c r="D188" s="13"/>
      <c r="E188" s="13"/>
      <c r="F188" s="13"/>
      <c r="G188" s="13"/>
      <c r="H188" s="13"/>
      <c r="I188" s="14"/>
      <c r="J188" s="14"/>
      <c r="K188" s="14"/>
      <c r="L188" s="14"/>
      <c r="M188" s="14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75"/>
      <c r="AB188" s="15"/>
      <c r="AC188" s="15"/>
      <c r="AD188" s="24"/>
      <c r="AE188" s="24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10"/>
    </row>
    <row r="189" spans="1:51" s="11" customFormat="1" ht="13.9" customHeight="1" x14ac:dyDescent="0.25">
      <c r="A189" s="13"/>
      <c r="B189" s="13"/>
      <c r="C189" s="13"/>
      <c r="D189" s="13"/>
      <c r="E189" s="13"/>
      <c r="F189" s="13"/>
      <c r="G189" s="13"/>
      <c r="H189" s="13"/>
      <c r="I189" s="14"/>
      <c r="J189" s="14"/>
      <c r="K189" s="14"/>
      <c r="L189" s="14"/>
      <c r="M189" s="14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75"/>
      <c r="AB189" s="15"/>
      <c r="AC189" s="15"/>
      <c r="AD189" s="24"/>
      <c r="AE189" s="24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2"/>
    </row>
    <row r="190" spans="1:51" s="11" customFormat="1" ht="10.15" customHeight="1" x14ac:dyDescent="0.25">
      <c r="A190" s="13"/>
      <c r="B190" s="13"/>
      <c r="C190" s="13"/>
      <c r="D190" s="13"/>
      <c r="E190" s="13"/>
      <c r="F190" s="13"/>
      <c r="G190" s="13"/>
      <c r="H190" s="13"/>
      <c r="I190" s="14"/>
      <c r="J190" s="14"/>
      <c r="K190" s="14"/>
      <c r="L190" s="14"/>
      <c r="M190" s="14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75"/>
      <c r="AB190" s="15"/>
      <c r="AC190" s="15"/>
      <c r="AD190" s="24"/>
      <c r="AE190" s="24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10"/>
    </row>
    <row r="191" spans="1:51" s="11" customFormat="1" ht="130.9" customHeight="1" x14ac:dyDescent="0.25">
      <c r="A191" s="13"/>
      <c r="B191" s="13"/>
      <c r="C191" s="13"/>
      <c r="D191" s="13"/>
      <c r="E191" s="13"/>
      <c r="F191" s="13"/>
      <c r="G191" s="13"/>
      <c r="H191" s="13"/>
      <c r="I191" s="14"/>
      <c r="J191" s="14"/>
      <c r="K191" s="14"/>
      <c r="L191" s="14"/>
      <c r="M191" s="14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75"/>
      <c r="AB191" s="15"/>
      <c r="AC191" s="15"/>
      <c r="AD191" s="24"/>
      <c r="AE191" s="24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4"/>
    </row>
    <row r="192" spans="1:51" s="11" customFormat="1" ht="19.899999999999999" customHeight="1" x14ac:dyDescent="0.25">
      <c r="A192" s="13"/>
      <c r="B192" s="13"/>
      <c r="C192" s="13"/>
      <c r="D192" s="13"/>
      <c r="E192" s="13"/>
      <c r="F192" s="13"/>
      <c r="G192" s="13"/>
      <c r="H192" s="13"/>
      <c r="I192" s="14"/>
      <c r="J192" s="14"/>
      <c r="K192" s="14"/>
      <c r="L192" s="14"/>
      <c r="M192" s="14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75"/>
      <c r="AB192" s="15"/>
      <c r="AC192" s="15"/>
      <c r="AD192" s="24"/>
      <c r="AE192" s="24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4"/>
    </row>
    <row r="193" spans="1:51" s="11" customFormat="1" ht="19.899999999999999" customHeight="1" x14ac:dyDescent="0.25">
      <c r="A193" s="13"/>
      <c r="B193" s="13"/>
      <c r="C193" s="13"/>
      <c r="D193" s="13"/>
      <c r="E193" s="13"/>
      <c r="F193" s="13"/>
      <c r="G193" s="13"/>
      <c r="H193" s="13"/>
      <c r="I193" s="14"/>
      <c r="J193" s="14"/>
      <c r="K193" s="14"/>
      <c r="L193" s="14"/>
      <c r="M193" s="14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75"/>
      <c r="AB193" s="15"/>
      <c r="AC193" s="15"/>
      <c r="AD193" s="24"/>
      <c r="AE193" s="24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4"/>
    </row>
    <row r="194" spans="1:51" s="11" customFormat="1" ht="19.899999999999999" customHeight="1" x14ac:dyDescent="0.25">
      <c r="A194" s="13"/>
      <c r="B194" s="13"/>
      <c r="C194" s="13"/>
      <c r="D194" s="13"/>
      <c r="E194" s="13"/>
      <c r="F194" s="13"/>
      <c r="G194" s="13"/>
      <c r="H194" s="13"/>
      <c r="I194" s="14"/>
      <c r="J194" s="14"/>
      <c r="K194" s="14"/>
      <c r="L194" s="14"/>
      <c r="M194" s="14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75"/>
      <c r="AB194" s="15"/>
      <c r="AC194" s="15"/>
      <c r="AD194" s="24"/>
      <c r="AE194" s="24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4"/>
    </row>
    <row r="195" spans="1:51" s="12" customFormat="1" ht="25.15" customHeight="1" x14ac:dyDescent="0.25">
      <c r="A195" s="13"/>
      <c r="B195" s="13"/>
      <c r="C195" s="13"/>
      <c r="D195" s="13"/>
      <c r="E195" s="13"/>
      <c r="F195" s="13"/>
      <c r="G195" s="13"/>
      <c r="H195" s="13"/>
      <c r="I195" s="14"/>
      <c r="J195" s="14"/>
      <c r="K195" s="14"/>
      <c r="L195" s="14"/>
      <c r="M195" s="14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75"/>
      <c r="AB195" s="15"/>
      <c r="AC195" s="15"/>
      <c r="AD195" s="24"/>
      <c r="AE195" s="24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5"/>
    </row>
    <row r="196" spans="1:51" s="12" customFormat="1" ht="25.15" customHeight="1" x14ac:dyDescent="0.25">
      <c r="A196" s="13"/>
      <c r="B196" s="13"/>
      <c r="C196" s="13"/>
      <c r="D196" s="13"/>
      <c r="E196" s="13"/>
      <c r="F196" s="13"/>
      <c r="G196" s="13"/>
      <c r="H196" s="13"/>
      <c r="I196" s="14"/>
      <c r="J196" s="14"/>
      <c r="K196" s="14"/>
      <c r="L196" s="14"/>
      <c r="M196" s="14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75"/>
      <c r="AB196" s="15"/>
      <c r="AC196" s="15"/>
      <c r="AD196" s="24"/>
      <c r="AE196" s="24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5"/>
    </row>
    <row r="197" spans="1:51" s="12" customFormat="1" ht="25.15" customHeight="1" x14ac:dyDescent="0.25">
      <c r="A197" s="13"/>
      <c r="B197" s="13"/>
      <c r="C197" s="13"/>
      <c r="D197" s="13"/>
      <c r="E197" s="13"/>
      <c r="F197" s="13"/>
      <c r="G197" s="13"/>
      <c r="H197" s="13"/>
      <c r="I197" s="14"/>
      <c r="J197" s="14"/>
      <c r="K197" s="14"/>
      <c r="L197" s="14"/>
      <c r="M197" s="14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75"/>
      <c r="AB197" s="15"/>
      <c r="AC197" s="15"/>
      <c r="AD197" s="24"/>
      <c r="AE197" s="24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5"/>
    </row>
    <row r="198" spans="1:51" s="12" customFormat="1" ht="25.15" customHeight="1" x14ac:dyDescent="0.25">
      <c r="A198" s="13"/>
      <c r="B198" s="13"/>
      <c r="C198" s="13"/>
      <c r="D198" s="13"/>
      <c r="E198" s="13"/>
      <c r="F198" s="13"/>
      <c r="G198" s="13"/>
      <c r="H198" s="13"/>
      <c r="I198" s="14"/>
      <c r="J198" s="14"/>
      <c r="K198" s="14"/>
      <c r="L198" s="14"/>
      <c r="M198" s="14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75"/>
      <c r="AB198" s="15"/>
      <c r="AC198" s="15"/>
      <c r="AD198" s="24"/>
      <c r="AE198" s="24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5"/>
    </row>
    <row r="199" spans="1:51" s="12" customFormat="1" ht="25.15" customHeight="1" x14ac:dyDescent="0.25">
      <c r="A199" s="13"/>
      <c r="B199" s="13"/>
      <c r="C199" s="13"/>
      <c r="D199" s="13"/>
      <c r="E199" s="13"/>
      <c r="F199" s="13"/>
      <c r="G199" s="13"/>
      <c r="H199" s="13"/>
      <c r="I199" s="14"/>
      <c r="J199" s="14"/>
      <c r="K199" s="14"/>
      <c r="L199" s="14"/>
      <c r="M199" s="14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75"/>
      <c r="AB199" s="15"/>
      <c r="AC199" s="15"/>
      <c r="AD199" s="24"/>
      <c r="AE199" s="24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5"/>
    </row>
    <row r="200" spans="1:51" s="12" customFormat="1" ht="25.15" customHeight="1" x14ac:dyDescent="0.25">
      <c r="A200" s="13"/>
      <c r="B200" s="13"/>
      <c r="C200" s="13"/>
      <c r="D200" s="13"/>
      <c r="E200" s="13"/>
      <c r="F200" s="13"/>
      <c r="G200" s="13"/>
      <c r="H200" s="13"/>
      <c r="I200" s="14"/>
      <c r="J200" s="14"/>
      <c r="K200" s="14"/>
      <c r="L200" s="14"/>
      <c r="M200" s="14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75"/>
      <c r="AB200" s="15"/>
      <c r="AC200" s="15"/>
      <c r="AD200" s="24"/>
      <c r="AE200" s="24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5"/>
    </row>
    <row r="201" spans="1:51" s="12" customFormat="1" ht="25.15" customHeight="1" x14ac:dyDescent="0.25">
      <c r="A201" s="13"/>
      <c r="B201" s="13"/>
      <c r="C201" s="13"/>
      <c r="D201" s="13"/>
      <c r="E201" s="13"/>
      <c r="F201" s="13"/>
      <c r="G201" s="13"/>
      <c r="H201" s="13"/>
      <c r="I201" s="14"/>
      <c r="J201" s="14"/>
      <c r="K201" s="14"/>
      <c r="L201" s="14"/>
      <c r="M201" s="14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75"/>
      <c r="AB201" s="15"/>
      <c r="AC201" s="15"/>
      <c r="AD201" s="24"/>
      <c r="AE201" s="24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5"/>
    </row>
    <row r="202" spans="1:51" s="12" customFormat="1" ht="25.15" customHeight="1" x14ac:dyDescent="0.25">
      <c r="A202" s="13"/>
      <c r="B202" s="13"/>
      <c r="C202" s="13"/>
      <c r="D202" s="13"/>
      <c r="E202" s="13"/>
      <c r="F202" s="13"/>
      <c r="G202" s="13"/>
      <c r="H202" s="13"/>
      <c r="I202" s="14"/>
      <c r="J202" s="14"/>
      <c r="K202" s="14"/>
      <c r="L202" s="14"/>
      <c r="M202" s="14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75"/>
      <c r="AB202" s="15"/>
      <c r="AC202" s="15"/>
      <c r="AD202" s="24"/>
      <c r="AE202" s="24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5"/>
    </row>
    <row r="203" spans="1:51" s="12" customFormat="1" ht="25.15" customHeight="1" x14ac:dyDescent="0.25">
      <c r="A203" s="13"/>
      <c r="B203" s="13"/>
      <c r="C203" s="13"/>
      <c r="D203" s="13"/>
      <c r="E203" s="13"/>
      <c r="F203" s="13"/>
      <c r="G203" s="13"/>
      <c r="H203" s="13"/>
      <c r="I203" s="14"/>
      <c r="J203" s="14"/>
      <c r="K203" s="14"/>
      <c r="L203" s="14"/>
      <c r="M203" s="14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75"/>
      <c r="AB203" s="15"/>
      <c r="AC203" s="15"/>
      <c r="AD203" s="24"/>
      <c r="AE203" s="24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5"/>
    </row>
    <row r="204" spans="1:51" s="12" customFormat="1" ht="25.15" customHeight="1" x14ac:dyDescent="0.25">
      <c r="A204" s="13"/>
      <c r="B204" s="13"/>
      <c r="C204" s="13"/>
      <c r="D204" s="13"/>
      <c r="E204" s="13"/>
      <c r="F204" s="13"/>
      <c r="G204" s="13"/>
      <c r="H204" s="13"/>
      <c r="I204" s="14"/>
      <c r="J204" s="14"/>
      <c r="K204" s="14"/>
      <c r="L204" s="14"/>
      <c r="M204" s="14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75"/>
      <c r="AB204" s="15"/>
      <c r="AC204" s="15"/>
      <c r="AD204" s="24"/>
      <c r="AE204" s="24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</row>
    <row r="205" spans="1:51" s="12" customFormat="1" ht="14.45" customHeight="1" x14ac:dyDescent="0.25">
      <c r="A205" s="13"/>
      <c r="B205" s="13"/>
      <c r="C205" s="13"/>
      <c r="D205" s="13"/>
      <c r="E205" s="13"/>
      <c r="F205" s="13"/>
      <c r="G205" s="13"/>
      <c r="H205" s="13"/>
      <c r="I205" s="14"/>
      <c r="J205" s="14"/>
      <c r="K205" s="14"/>
      <c r="L205" s="14"/>
      <c r="M205" s="14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75"/>
      <c r="AB205" s="15"/>
      <c r="AC205" s="15"/>
      <c r="AD205" s="24"/>
      <c r="AE205" s="24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</row>
    <row r="206" spans="1:51" s="59" customFormat="1" ht="20.100000000000001" customHeight="1" x14ac:dyDescent="0.25">
      <c r="A206" s="13"/>
      <c r="B206" s="13"/>
      <c r="C206" s="13"/>
      <c r="D206" s="13"/>
      <c r="E206" s="13"/>
      <c r="F206" s="13"/>
      <c r="G206" s="13"/>
      <c r="H206" s="13"/>
      <c r="I206" s="14"/>
      <c r="J206" s="14"/>
      <c r="K206" s="14"/>
      <c r="L206" s="14"/>
      <c r="M206" s="14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75"/>
      <c r="AB206" s="15"/>
      <c r="AC206" s="15"/>
      <c r="AD206" s="24"/>
      <c r="AE206" s="24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</row>
    <row r="207" spans="1:51" s="18" customFormat="1" ht="20.100000000000001" customHeight="1" x14ac:dyDescent="0.25">
      <c r="A207" s="13"/>
      <c r="B207" s="13"/>
      <c r="C207" s="13"/>
      <c r="D207" s="13"/>
      <c r="E207" s="13"/>
      <c r="F207" s="13"/>
      <c r="G207" s="13"/>
      <c r="H207" s="13"/>
      <c r="I207" s="14"/>
      <c r="J207" s="14"/>
      <c r="K207" s="14"/>
      <c r="L207" s="14"/>
      <c r="M207" s="14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75"/>
      <c r="AB207" s="15"/>
      <c r="AC207" s="15"/>
      <c r="AD207" s="24"/>
      <c r="AE207" s="24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</row>
    <row r="208" spans="1:51" s="11" customFormat="1" ht="10.15" customHeight="1" x14ac:dyDescent="0.25">
      <c r="A208" s="13"/>
      <c r="B208" s="13"/>
      <c r="C208" s="13"/>
      <c r="D208" s="13"/>
      <c r="E208" s="13"/>
      <c r="F208" s="13"/>
      <c r="G208" s="13"/>
      <c r="H208" s="13"/>
      <c r="I208" s="14"/>
      <c r="J208" s="14"/>
      <c r="K208" s="14"/>
      <c r="L208" s="14"/>
      <c r="M208" s="14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75"/>
      <c r="AB208" s="15"/>
      <c r="AC208" s="15"/>
      <c r="AD208" s="24"/>
      <c r="AE208" s="24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10"/>
    </row>
    <row r="209" spans="1:51" s="11" customFormat="1" ht="16.5" customHeight="1" x14ac:dyDescent="0.25">
      <c r="A209" s="13"/>
      <c r="B209" s="13"/>
      <c r="C209" s="13"/>
      <c r="D209" s="13"/>
      <c r="E209" s="13"/>
      <c r="F209" s="13"/>
      <c r="G209" s="13"/>
      <c r="H209" s="13"/>
      <c r="I209" s="14"/>
      <c r="J209" s="14"/>
      <c r="K209" s="14"/>
      <c r="L209" s="14"/>
      <c r="M209" s="14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75"/>
      <c r="AB209" s="15"/>
      <c r="AC209" s="15"/>
      <c r="AD209" s="24"/>
      <c r="AE209" s="24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1"/>
    </row>
    <row r="210" spans="1:51" s="11" customFormat="1" ht="10.15" customHeight="1" x14ac:dyDescent="0.25">
      <c r="A210" s="13"/>
      <c r="B210" s="13"/>
      <c r="C210" s="13"/>
      <c r="D210" s="13"/>
      <c r="E210" s="13"/>
      <c r="F210" s="13"/>
      <c r="G210" s="13"/>
      <c r="H210" s="13"/>
      <c r="I210" s="14"/>
      <c r="J210" s="14"/>
      <c r="K210" s="14"/>
      <c r="L210" s="14"/>
      <c r="M210" s="14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75"/>
      <c r="AB210" s="15"/>
      <c r="AC210" s="15"/>
      <c r="AD210" s="24"/>
      <c r="AE210" s="24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10"/>
    </row>
    <row r="211" spans="1:51" s="11" customFormat="1" ht="13.9" customHeight="1" x14ac:dyDescent="0.25">
      <c r="A211" s="13"/>
      <c r="B211" s="13"/>
      <c r="C211" s="13"/>
      <c r="D211" s="13"/>
      <c r="E211" s="13"/>
      <c r="F211" s="13"/>
      <c r="G211" s="13"/>
      <c r="H211" s="13"/>
      <c r="I211" s="14"/>
      <c r="J211" s="14"/>
      <c r="K211" s="14"/>
      <c r="L211" s="14"/>
      <c r="M211" s="14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75"/>
      <c r="AB211" s="15"/>
      <c r="AC211" s="15"/>
      <c r="AD211" s="24"/>
      <c r="AE211" s="24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2"/>
    </row>
    <row r="212" spans="1:51" s="11" customFormat="1" ht="10.15" customHeight="1" x14ac:dyDescent="0.25">
      <c r="A212" s="13"/>
      <c r="B212" s="13"/>
      <c r="C212" s="13"/>
      <c r="D212" s="13"/>
      <c r="E212" s="13"/>
      <c r="F212" s="13"/>
      <c r="G212" s="13"/>
      <c r="H212" s="13"/>
      <c r="I212" s="14"/>
      <c r="J212" s="14"/>
      <c r="K212" s="14"/>
      <c r="L212" s="14"/>
      <c r="M212" s="14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75"/>
      <c r="AB212" s="15"/>
      <c r="AC212" s="15"/>
      <c r="AD212" s="24"/>
      <c r="AE212" s="24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10"/>
    </row>
    <row r="213" spans="1:51" s="11" customFormat="1" ht="130.9" customHeight="1" x14ac:dyDescent="0.25">
      <c r="A213" s="13"/>
      <c r="B213" s="13"/>
      <c r="C213" s="13"/>
      <c r="D213" s="13"/>
      <c r="E213" s="13"/>
      <c r="F213" s="13"/>
      <c r="G213" s="13"/>
      <c r="H213" s="13"/>
      <c r="I213" s="14"/>
      <c r="J213" s="14"/>
      <c r="K213" s="14"/>
      <c r="L213" s="14"/>
      <c r="M213" s="14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75"/>
      <c r="AB213" s="15"/>
      <c r="AC213" s="15"/>
      <c r="AD213" s="24"/>
      <c r="AE213" s="24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4"/>
    </row>
    <row r="214" spans="1:51" s="11" customFormat="1" ht="19.899999999999999" customHeight="1" x14ac:dyDescent="0.25">
      <c r="A214" s="13"/>
      <c r="B214" s="13"/>
      <c r="C214" s="13"/>
      <c r="D214" s="13"/>
      <c r="E214" s="13"/>
      <c r="F214" s="13"/>
      <c r="G214" s="13"/>
      <c r="H214" s="13"/>
      <c r="I214" s="14"/>
      <c r="J214" s="14"/>
      <c r="K214" s="14"/>
      <c r="L214" s="14"/>
      <c r="M214" s="14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75"/>
      <c r="AB214" s="15"/>
      <c r="AC214" s="15"/>
      <c r="AD214" s="24"/>
      <c r="AE214" s="24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4"/>
    </row>
    <row r="215" spans="1:51" s="11" customFormat="1" ht="19.899999999999999" customHeight="1" x14ac:dyDescent="0.25">
      <c r="A215" s="13"/>
      <c r="B215" s="13"/>
      <c r="C215" s="13"/>
      <c r="D215" s="13"/>
      <c r="E215" s="13"/>
      <c r="F215" s="13"/>
      <c r="G215" s="13"/>
      <c r="H215" s="13"/>
      <c r="I215" s="14"/>
      <c r="J215" s="14"/>
      <c r="K215" s="14"/>
      <c r="L215" s="14"/>
      <c r="M215" s="14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75"/>
      <c r="AB215" s="15"/>
      <c r="AC215" s="15"/>
      <c r="AD215" s="24"/>
      <c r="AE215" s="24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4"/>
    </row>
    <row r="216" spans="1:51" s="11" customFormat="1" ht="19.899999999999999" customHeight="1" x14ac:dyDescent="0.25">
      <c r="A216" s="13"/>
      <c r="B216" s="13"/>
      <c r="C216" s="13"/>
      <c r="D216" s="13"/>
      <c r="E216" s="13"/>
      <c r="F216" s="13"/>
      <c r="G216" s="13"/>
      <c r="H216" s="13"/>
      <c r="I216" s="14"/>
      <c r="J216" s="14"/>
      <c r="K216" s="14"/>
      <c r="L216" s="14"/>
      <c r="M216" s="14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75"/>
      <c r="AB216" s="15"/>
      <c r="AC216" s="15"/>
      <c r="AD216" s="24"/>
      <c r="AE216" s="24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4"/>
    </row>
    <row r="217" spans="1:51" s="12" customFormat="1" ht="25.15" customHeight="1" x14ac:dyDescent="0.25">
      <c r="A217" s="13"/>
      <c r="B217" s="13"/>
      <c r="C217" s="13"/>
      <c r="D217" s="13"/>
      <c r="E217" s="13"/>
      <c r="F217" s="13"/>
      <c r="G217" s="13"/>
      <c r="H217" s="13"/>
      <c r="I217" s="14"/>
      <c r="J217" s="14"/>
      <c r="K217" s="14"/>
      <c r="L217" s="14"/>
      <c r="M217" s="14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75"/>
      <c r="AB217" s="15"/>
      <c r="AC217" s="15"/>
      <c r="AD217" s="24"/>
      <c r="AE217" s="24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5"/>
    </row>
    <row r="218" spans="1:51" s="12" customFormat="1" ht="25.15" customHeight="1" x14ac:dyDescent="0.25">
      <c r="A218" s="13"/>
      <c r="B218" s="13"/>
      <c r="C218" s="13"/>
      <c r="D218" s="13"/>
      <c r="E218" s="13"/>
      <c r="F218" s="13"/>
      <c r="G218" s="13"/>
      <c r="H218" s="13"/>
      <c r="I218" s="14"/>
      <c r="J218" s="14"/>
      <c r="K218" s="14"/>
      <c r="L218" s="14"/>
      <c r="M218" s="14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75"/>
      <c r="AB218" s="15"/>
      <c r="AC218" s="15"/>
      <c r="AD218" s="24"/>
      <c r="AE218" s="24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5"/>
    </row>
    <row r="219" spans="1:51" s="12" customFormat="1" ht="25.15" customHeight="1" x14ac:dyDescent="0.25">
      <c r="A219" s="13"/>
      <c r="B219" s="13"/>
      <c r="C219" s="13"/>
      <c r="D219" s="13"/>
      <c r="E219" s="13"/>
      <c r="F219" s="13"/>
      <c r="G219" s="13"/>
      <c r="H219" s="13"/>
      <c r="I219" s="14"/>
      <c r="J219" s="14"/>
      <c r="K219" s="14"/>
      <c r="L219" s="14"/>
      <c r="M219" s="14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75"/>
      <c r="AB219" s="15"/>
      <c r="AC219" s="15"/>
      <c r="AD219" s="24"/>
      <c r="AE219" s="24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5"/>
    </row>
    <row r="220" spans="1:51" s="12" customFormat="1" ht="25.15" customHeight="1" x14ac:dyDescent="0.25">
      <c r="A220" s="13"/>
      <c r="B220" s="13"/>
      <c r="C220" s="13"/>
      <c r="D220" s="13"/>
      <c r="E220" s="13"/>
      <c r="F220" s="13"/>
      <c r="G220" s="13"/>
      <c r="H220" s="13"/>
      <c r="I220" s="14"/>
      <c r="J220" s="14"/>
      <c r="K220" s="14"/>
      <c r="L220" s="14"/>
      <c r="M220" s="14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75"/>
      <c r="AB220" s="15"/>
      <c r="AC220" s="15"/>
      <c r="AD220" s="24"/>
      <c r="AE220" s="24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5"/>
    </row>
    <row r="221" spans="1:51" s="12" customFormat="1" ht="25.15" customHeight="1" x14ac:dyDescent="0.25">
      <c r="A221" s="13"/>
      <c r="B221" s="13"/>
      <c r="C221" s="13"/>
      <c r="D221" s="13"/>
      <c r="E221" s="13"/>
      <c r="F221" s="13"/>
      <c r="G221" s="13"/>
      <c r="H221" s="13"/>
      <c r="I221" s="14"/>
      <c r="J221" s="14"/>
      <c r="K221" s="14"/>
      <c r="L221" s="14"/>
      <c r="M221" s="14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75"/>
      <c r="AB221" s="15"/>
      <c r="AC221" s="15"/>
      <c r="AD221" s="24"/>
      <c r="AE221" s="24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5"/>
    </row>
    <row r="222" spans="1:51" s="12" customFormat="1" ht="25.15" customHeight="1" x14ac:dyDescent="0.25">
      <c r="A222" s="13"/>
      <c r="B222" s="13"/>
      <c r="C222" s="13"/>
      <c r="D222" s="13"/>
      <c r="E222" s="13"/>
      <c r="F222" s="13"/>
      <c r="G222" s="13"/>
      <c r="H222" s="13"/>
      <c r="I222" s="14"/>
      <c r="J222" s="14"/>
      <c r="K222" s="14"/>
      <c r="L222" s="14"/>
      <c r="M222" s="14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75"/>
      <c r="AB222" s="15"/>
      <c r="AC222" s="15"/>
      <c r="AD222" s="24"/>
      <c r="AE222" s="24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5"/>
    </row>
    <row r="223" spans="1:51" s="12" customFormat="1" ht="25.15" customHeight="1" x14ac:dyDescent="0.25">
      <c r="A223" s="13"/>
      <c r="B223" s="13"/>
      <c r="C223" s="13"/>
      <c r="D223" s="13"/>
      <c r="E223" s="13"/>
      <c r="F223" s="13"/>
      <c r="G223" s="13"/>
      <c r="H223" s="13"/>
      <c r="I223" s="14"/>
      <c r="J223" s="14"/>
      <c r="K223" s="14"/>
      <c r="L223" s="14"/>
      <c r="M223" s="14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75"/>
      <c r="AB223" s="15"/>
      <c r="AC223" s="15"/>
      <c r="AD223" s="24"/>
      <c r="AE223" s="24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5"/>
    </row>
    <row r="224" spans="1:51" s="12" customFormat="1" ht="25.15" customHeight="1" x14ac:dyDescent="0.25">
      <c r="A224" s="13"/>
      <c r="B224" s="13"/>
      <c r="C224" s="13"/>
      <c r="D224" s="13"/>
      <c r="E224" s="13"/>
      <c r="F224" s="13"/>
      <c r="G224" s="13"/>
      <c r="H224" s="13"/>
      <c r="I224" s="14"/>
      <c r="J224" s="14"/>
      <c r="K224" s="14"/>
      <c r="L224" s="14"/>
      <c r="M224" s="14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75"/>
      <c r="AB224" s="15"/>
      <c r="AC224" s="15"/>
      <c r="AD224" s="24"/>
      <c r="AE224" s="24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5"/>
    </row>
    <row r="225" spans="1:51" s="12" customFormat="1" ht="25.15" customHeight="1" x14ac:dyDescent="0.25">
      <c r="A225" s="13"/>
      <c r="B225" s="13"/>
      <c r="C225" s="13"/>
      <c r="D225" s="13"/>
      <c r="E225" s="13"/>
      <c r="F225" s="13"/>
      <c r="G225" s="13"/>
      <c r="H225" s="13"/>
      <c r="I225" s="14"/>
      <c r="J225" s="14"/>
      <c r="K225" s="14"/>
      <c r="L225" s="14"/>
      <c r="M225" s="14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75"/>
      <c r="AB225" s="15"/>
      <c r="AC225" s="15"/>
      <c r="AD225" s="24"/>
      <c r="AE225" s="24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5"/>
    </row>
    <row r="226" spans="1:51" s="12" customFormat="1" ht="25.15" customHeight="1" x14ac:dyDescent="0.25">
      <c r="A226" s="13"/>
      <c r="B226" s="13"/>
      <c r="C226" s="13"/>
      <c r="D226" s="13"/>
      <c r="E226" s="13"/>
      <c r="F226" s="13"/>
      <c r="G226" s="13"/>
      <c r="H226" s="13"/>
      <c r="I226" s="14"/>
      <c r="J226" s="14"/>
      <c r="K226" s="14"/>
      <c r="L226" s="14"/>
      <c r="M226" s="14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75"/>
      <c r="AB226" s="15"/>
      <c r="AC226" s="15"/>
      <c r="AD226" s="24"/>
      <c r="AE226" s="24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</row>
    <row r="227" spans="1:51" s="12" customFormat="1" ht="14.45" customHeight="1" x14ac:dyDescent="0.25">
      <c r="A227" s="13"/>
      <c r="B227" s="13"/>
      <c r="C227" s="13"/>
      <c r="D227" s="13"/>
      <c r="E227" s="13"/>
      <c r="F227" s="13"/>
      <c r="G227" s="13"/>
      <c r="H227" s="13"/>
      <c r="I227" s="14"/>
      <c r="J227" s="14"/>
      <c r="K227" s="14"/>
      <c r="L227" s="14"/>
      <c r="M227" s="14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75"/>
      <c r="AB227" s="15"/>
      <c r="AC227" s="15"/>
      <c r="AD227" s="24"/>
      <c r="AE227" s="24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</row>
    <row r="228" spans="1:51" s="59" customFormat="1" ht="20.100000000000001" customHeight="1" x14ac:dyDescent="0.25">
      <c r="A228" s="13"/>
      <c r="B228" s="13"/>
      <c r="C228" s="13"/>
      <c r="D228" s="13"/>
      <c r="E228" s="13"/>
      <c r="F228" s="13"/>
      <c r="G228" s="13"/>
      <c r="H228" s="13"/>
      <c r="I228" s="14"/>
      <c r="J228" s="14"/>
      <c r="K228" s="14"/>
      <c r="L228" s="14"/>
      <c r="M228" s="14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75"/>
      <c r="AB228" s="15"/>
      <c r="AC228" s="15"/>
      <c r="AD228" s="24"/>
      <c r="AE228" s="24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</row>
    <row r="229" spans="1:51" s="18" customFormat="1" ht="20.100000000000001" customHeight="1" x14ac:dyDescent="0.25">
      <c r="A229" s="13"/>
      <c r="B229" s="13"/>
      <c r="C229" s="13"/>
      <c r="D229" s="13"/>
      <c r="E229" s="13"/>
      <c r="F229" s="13"/>
      <c r="G229" s="13"/>
      <c r="H229" s="13"/>
      <c r="I229" s="14"/>
      <c r="J229" s="14"/>
      <c r="K229" s="14"/>
      <c r="L229" s="14"/>
      <c r="M229" s="14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75"/>
      <c r="AB229" s="15"/>
      <c r="AC229" s="15"/>
      <c r="AD229" s="24"/>
      <c r="AE229" s="24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</row>
  </sheetData>
  <sortState xmlns:xlrd2="http://schemas.microsoft.com/office/spreadsheetml/2017/richdata2" ref="A10:I26">
    <sortCondition descending="1" ref="I10:I26"/>
  </sortState>
  <mergeCells count="39">
    <mergeCell ref="AB1:AC5"/>
    <mergeCell ref="AG2:AG5"/>
    <mergeCell ref="AF2:AF5"/>
    <mergeCell ref="AH1:AI1"/>
    <mergeCell ref="AV2:AX3"/>
    <mergeCell ref="AV4:AV5"/>
    <mergeCell ref="AW4:AW5"/>
    <mergeCell ref="AX4:AX5"/>
    <mergeCell ref="AL1:AM1"/>
    <mergeCell ref="AL2:AM2"/>
    <mergeCell ref="AR2:AR5"/>
    <mergeCell ref="AT2:AT5"/>
    <mergeCell ref="AU2:AU5"/>
    <mergeCell ref="AQ2:AQ5"/>
    <mergeCell ref="AN1:AO1"/>
    <mergeCell ref="AN2:AO2"/>
    <mergeCell ref="AP2:AP5"/>
    <mergeCell ref="N1:N9"/>
    <mergeCell ref="A2:J2"/>
    <mergeCell ref="AJ1:AK1"/>
    <mergeCell ref="AJ2:AK2"/>
    <mergeCell ref="M10:M16"/>
    <mergeCell ref="B7:F7"/>
    <mergeCell ref="F8:F9"/>
    <mergeCell ref="L1:L30"/>
    <mergeCell ref="B8:E8"/>
    <mergeCell ref="B6:F6"/>
    <mergeCell ref="O1:O9"/>
    <mergeCell ref="P1:P9"/>
    <mergeCell ref="AA6:AA9"/>
    <mergeCell ref="AH2:AI2"/>
    <mergeCell ref="AD1:AD5"/>
    <mergeCell ref="R1:AA5"/>
    <mergeCell ref="A27:J29"/>
    <mergeCell ref="A6:A9"/>
    <mergeCell ref="G7:G9"/>
    <mergeCell ref="H7:H9"/>
    <mergeCell ref="I6:I9"/>
    <mergeCell ref="J6:J9"/>
  </mergeCells>
  <pageMargins left="0.61" right="0.12" top="0.44" bottom="0.23" header="0.17" footer="0.13"/>
  <pageSetup paperSize="9" scale="97" orientation="landscape" verticalDpi="300" r:id="rId1"/>
  <colBreaks count="1" manualBreakCount="1">
    <brk id="12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Hana Jahić</cp:lastModifiedBy>
  <cp:lastPrinted>2022-03-05T13:13:11Z</cp:lastPrinted>
  <dcterms:created xsi:type="dcterms:W3CDTF">2017-08-11T13:47:46Z</dcterms:created>
  <dcterms:modified xsi:type="dcterms:W3CDTF">2025-01-03T15:36:00Z</dcterms:modified>
</cp:coreProperties>
</file>